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L3" i="1" s="1"/>
  <c r="F44" i="1"/>
  <c r="L44" i="1" s="1"/>
  <c r="F75" i="1"/>
  <c r="L75" i="1" s="1"/>
  <c r="F13" i="1"/>
  <c r="L13" i="1" s="1"/>
  <c r="F7" i="1"/>
  <c r="L7" i="1" s="1"/>
  <c r="F45" i="1"/>
  <c r="L45" i="1" s="1"/>
  <c r="F87" i="1"/>
  <c r="L87" i="1" s="1"/>
  <c r="F11" i="1"/>
  <c r="L11" i="1" s="1"/>
  <c r="F29" i="1"/>
  <c r="L29" i="1" s="1"/>
  <c r="F79" i="1"/>
  <c r="L79" i="1" s="1"/>
  <c r="F27" i="1"/>
  <c r="L27" i="1" s="1"/>
  <c r="F43" i="1"/>
  <c r="L43" i="1" s="1"/>
  <c r="F21" i="1"/>
  <c r="L21" i="1" s="1"/>
  <c r="F76" i="1"/>
  <c r="L76" i="1" s="1"/>
  <c r="F19" i="1"/>
  <c r="L19" i="1" s="1"/>
  <c r="F18" i="1"/>
  <c r="L18" i="1" s="1"/>
  <c r="F32" i="1"/>
  <c r="L32" i="1" s="1"/>
  <c r="F91" i="1"/>
  <c r="L91" i="1" s="1"/>
  <c r="F68" i="1"/>
  <c r="L68" i="1" s="1"/>
  <c r="F31" i="1"/>
  <c r="E31" i="1"/>
  <c r="L40" i="1"/>
  <c r="F40" i="1"/>
  <c r="L2" i="1"/>
  <c r="F2" i="1"/>
  <c r="L56" i="1"/>
  <c r="F56" i="1"/>
  <c r="L71" i="1"/>
  <c r="F71" i="1"/>
  <c r="L33" i="1"/>
  <c r="F33" i="1"/>
  <c r="L62" i="1"/>
  <c r="F62" i="1"/>
  <c r="L54" i="1"/>
  <c r="F54" i="1"/>
  <c r="L24" i="1"/>
  <c r="F24" i="1"/>
  <c r="L50" i="1"/>
  <c r="F50" i="1"/>
  <c r="L64" i="1"/>
  <c r="F64" i="1"/>
  <c r="L25" i="1"/>
  <c r="F25" i="1"/>
  <c r="L39" i="1"/>
  <c r="F39" i="1"/>
  <c r="L53" i="1"/>
  <c r="F53" i="1"/>
  <c r="L46" i="1"/>
  <c r="F46" i="1"/>
  <c r="L9" i="1"/>
  <c r="F9" i="1"/>
  <c r="L22" i="1"/>
  <c r="F22" i="1"/>
  <c r="L42" i="1"/>
  <c r="F42" i="1"/>
  <c r="L70" i="1"/>
  <c r="F70" i="1"/>
  <c r="G81" i="1"/>
  <c r="F81" i="1"/>
  <c r="L81" i="1" s="1"/>
  <c r="F73" i="1"/>
  <c r="L73" i="1" s="1"/>
  <c r="E37" i="1"/>
  <c r="F35" i="1"/>
  <c r="L35" i="1" s="1"/>
  <c r="G4" i="1"/>
  <c r="F4" i="1"/>
  <c r="L4" i="1" s="1"/>
  <c r="F49" i="1"/>
  <c r="L49" i="1" s="1"/>
  <c r="F74" i="1"/>
  <c r="L74" i="1" s="1"/>
  <c r="F63" i="1"/>
  <c r="L63" i="1" s="1"/>
  <c r="F61" i="1"/>
  <c r="L61" i="1" s="1"/>
  <c r="F59" i="1"/>
  <c r="L59" i="1" s="1"/>
  <c r="F82" i="1"/>
  <c r="L82" i="1" s="1"/>
  <c r="F36" i="1"/>
  <c r="L36" i="1" s="1"/>
  <c r="F83" i="1"/>
  <c r="L83" i="1" s="1"/>
  <c r="F16" i="1"/>
  <c r="L16" i="1" s="1"/>
  <c r="F88" i="1"/>
  <c r="L88" i="1" s="1"/>
  <c r="L48" i="1"/>
  <c r="L38" i="1"/>
  <c r="F38" i="1"/>
  <c r="L90" i="1"/>
  <c r="F90" i="1"/>
  <c r="L14" i="1"/>
  <c r="F14" i="1"/>
  <c r="E34" i="1"/>
  <c r="F34" i="1" s="1"/>
  <c r="F17" i="1"/>
  <c r="L17" i="1" s="1"/>
  <c r="F5" i="1"/>
  <c r="L5" i="1" s="1"/>
  <c r="F6" i="1"/>
  <c r="L6" i="1" s="1"/>
  <c r="F58" i="1"/>
  <c r="L58" i="1" s="1"/>
  <c r="F51" i="1"/>
  <c r="L51" i="1" s="1"/>
  <c r="F66" i="1"/>
  <c r="L66" i="1" s="1"/>
  <c r="F41" i="1"/>
  <c r="L41" i="1" s="1"/>
  <c r="F23" i="1"/>
  <c r="L23" i="1" s="1"/>
  <c r="F57" i="1"/>
  <c r="L57" i="1" s="1"/>
  <c r="F80" i="1"/>
  <c r="L80" i="1" s="1"/>
  <c r="F84" i="1"/>
  <c r="L84" i="1" s="1"/>
  <c r="F10" i="1"/>
  <c r="L10" i="1" s="1"/>
  <c r="F30" i="1"/>
  <c r="L30" i="1" s="1"/>
  <c r="F8" i="1"/>
  <c r="L8" i="1" s="1"/>
  <c r="F89" i="1"/>
  <c r="L89" i="1" s="1"/>
  <c r="F52" i="1"/>
  <c r="E52" i="1"/>
  <c r="L69" i="1"/>
  <c r="F69" i="1"/>
  <c r="L65" i="1"/>
  <c r="F65" i="1"/>
  <c r="L72" i="1"/>
  <c r="F72" i="1"/>
  <c r="L28" i="1"/>
  <c r="F28" i="1"/>
  <c r="L67" i="1"/>
  <c r="F67" i="1"/>
  <c r="L55" i="1"/>
  <c r="F55" i="1"/>
  <c r="L12" i="1"/>
  <c r="F12" i="1"/>
  <c r="L47" i="1"/>
  <c r="F47" i="1"/>
  <c r="L85" i="1"/>
  <c r="F85" i="1"/>
  <c r="L20" i="1"/>
  <c r="F20" i="1"/>
  <c r="L77" i="1"/>
  <c r="F77" i="1"/>
  <c r="L26" i="1"/>
  <c r="F26" i="1"/>
  <c r="L15" i="1"/>
  <c r="F15" i="1"/>
  <c r="L60" i="1"/>
  <c r="F60" i="1"/>
  <c r="L92" i="1"/>
  <c r="F92" i="1"/>
  <c r="L86" i="1"/>
  <c r="F86" i="1"/>
  <c r="L78" i="1"/>
  <c r="F78" i="1"/>
  <c r="L52" i="1" l="1"/>
  <c r="F37" i="1"/>
  <c r="L37" i="1" s="1"/>
  <c r="L31" i="1"/>
  <c r="L34" i="1"/>
</calcChain>
</file>

<file path=xl/sharedStrings.xml><?xml version="1.0" encoding="utf-8"?>
<sst xmlns="http://schemas.openxmlformats.org/spreadsheetml/2006/main" count="194" uniqueCount="166">
  <si>
    <t>NOMBRE DEL EMPLEADO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</si>
  <si>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</si>
  <si>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</si>
  <si>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</si>
  <si>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</si>
  <si>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</si>
  <si>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</si>
  <si>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</si>
  <si>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</si>
  <si>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</si>
  <si>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</si>
  <si>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</si>
  <si>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</si>
  <si>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</si>
  <si>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</si>
  <si>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</si>
  <si>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</si>
  <si>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</si>
  <si>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</si>
  <si>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</si>
  <si>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</si>
  <si>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</si>
  <si>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JUAN MANUEL ESTRELLA JIMENEZ</t>
  </si>
  <si>
    <t>PRESIDENTE</t>
  </si>
  <si>
    <t>BLANCA ELENA PALOS RODRIGUEZ</t>
  </si>
  <si>
    <t>SECRETARIA PARTICULAR DE PRESIDENCIA</t>
  </si>
  <si>
    <t>LUIS VARGAS RANGEL</t>
  </si>
  <si>
    <t>SECRETARIO GENERAL</t>
  </si>
  <si>
    <t>MIRIAM ZENAIDA MONTES BRISEÑO</t>
  </si>
  <si>
    <t>SINDICO</t>
  </si>
  <si>
    <t>HUMBERTO IBARRA MONTES</t>
  </si>
  <si>
    <t>OFICIAL MAYOR</t>
  </si>
  <si>
    <t>ORALIA RAMOS MONTES</t>
  </si>
  <si>
    <t>JUEZ MUNICIPAL</t>
  </si>
  <si>
    <t>MARTHA EDITH ARCEO SOLTERO</t>
  </si>
  <si>
    <t xml:space="preserve">RECEPCIONISTA </t>
  </si>
  <si>
    <t>NORBERTO GONZALEZ BARAJAS</t>
  </si>
  <si>
    <t>CHOFER</t>
  </si>
  <si>
    <t>LILIANA VANESSA AZPEITIA SOLTERO</t>
  </si>
  <si>
    <t>OFICIAL REGISTRO CIVIL</t>
  </si>
  <si>
    <t>SUSANA  ARACELI GONZALEZ CONTRERAS</t>
  </si>
  <si>
    <t>SECRETARIA DE REGISTRO CIVIL</t>
  </si>
  <si>
    <t>ANA PATRICIA VACA PEREZ</t>
  </si>
  <si>
    <t>ENC. DE HDA.MPAL.</t>
  </si>
  <si>
    <t>JAVIER GUERRERO CARDENAS</t>
  </si>
  <si>
    <t>ENC.DE EGRESOS E INGRESOS</t>
  </si>
  <si>
    <t>ARELI VILLEGAS ZABALZA</t>
  </si>
  <si>
    <t>AUXILIAR DE TESORERIA</t>
  </si>
  <si>
    <t>SILVIA GUADALUPE GOMEZ GARCIA</t>
  </si>
  <si>
    <t>AUXILIAR DE HDA. MPAL</t>
  </si>
  <si>
    <t>RUBEN RODRIGUEZ GONZALEZ</t>
  </si>
  <si>
    <t>DIRECTOR DE DEPORTE</t>
  </si>
  <si>
    <t>MARIA AZUCENA ALMEJO DE LA CRUZ</t>
  </si>
  <si>
    <t>SECRETARIA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</si>
  <si>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</si>
  <si>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</si>
  <si>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</si>
  <si>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</si>
  <si>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</si>
  <si>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</si>
  <si>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LESLSY ESMERALDA BRAMBILA CAZAREZ</t>
  </si>
  <si>
    <t>MARIA DE JESUS RODRIGUEZ JIMENEZ</t>
  </si>
  <si>
    <t>INTENDENTE</t>
  </si>
  <si>
    <t>ALMA LIZETH GONZALEZ GUITRON</t>
  </si>
  <si>
    <t>ALICIA LOPEZ RODRIGUEZ</t>
  </si>
  <si>
    <t>CARMEN RODRIGUEZ JIMENEZ</t>
  </si>
  <si>
    <t>JOSE DE JESUS DE LA CRUZ RAMOS</t>
  </si>
  <si>
    <t>DIRECTOR DE CATASTRO</t>
  </si>
  <si>
    <t>BRENDA YULISSA ALMEJO MARTINEZ</t>
  </si>
  <si>
    <t>TAIDE CHAVEZ CURIEL</t>
  </si>
  <si>
    <t>TITULAR IMM</t>
  </si>
  <si>
    <t>JOSE ISAIAS BARREDA GOMEZ</t>
  </si>
  <si>
    <t>DIRECTOR DE OBRAS PUBLICAS</t>
  </si>
  <si>
    <t>JUAN MANUEL TORRES ARREOLA</t>
  </si>
  <si>
    <t>PROYECTISTA</t>
  </si>
  <si>
    <t>SONIA DE LA CRUZ MORAN</t>
  </si>
  <si>
    <t>SECRETARIA PARTICULAR DE OBRAS PUBLICAS</t>
  </si>
  <si>
    <t>CARLOS MANUEL TORO FUENTES</t>
  </si>
  <si>
    <t>AUXILIAR DE OBRAS PUBLICAS.</t>
  </si>
  <si>
    <t>SANDRA SIRENIA SOLTERO BARAJAS</t>
  </si>
  <si>
    <t>TITULAR DE TRANSPARENCIA</t>
  </si>
  <si>
    <t>JOSE ENRIQUE VARGAS REYNAGA</t>
  </si>
  <si>
    <t>AUXILIAR  DE TRANSPARENCIA</t>
  </si>
  <si>
    <t>SALVADOR VILLASEÑOR MACEDO</t>
  </si>
  <si>
    <t>MEDICO VETERINARIO</t>
  </si>
  <si>
    <t>MARIA DE LOS ANGELES MORAN CASTILLO</t>
  </si>
  <si>
    <t>ASEADORA</t>
  </si>
  <si>
    <t>MARIA GUADALUPE PEREZ DE LA CRUZ</t>
  </si>
  <si>
    <t>ASD DE LA PLAZA</t>
  </si>
  <si>
    <t>MARIA LOURDES RANGEL VARGAS</t>
  </si>
  <si>
    <t>RICARDO GARCIA FUENTES</t>
  </si>
  <si>
    <t>ASEO DE U. DEP.</t>
  </si>
  <si>
    <t>JUAN PADILLA DE LA CRUZ</t>
  </si>
  <si>
    <t>ALEJANDRO RANGEL GUZMAN</t>
  </si>
  <si>
    <t>CHOFER DE DE ASEO PUBLICO</t>
  </si>
  <si>
    <t>JOSE DE JESUS GARCIA HERNANDEZ</t>
  </si>
  <si>
    <t>REC. DE BASURA</t>
  </si>
  <si>
    <t>JOSE GUADALUPE MARTINEZ LEDEZMA</t>
  </si>
  <si>
    <t>RAFAILA ASUNCION BARTOLO GUITRON</t>
  </si>
  <si>
    <t>ASD DE DOMO DEPORTIVO</t>
  </si>
  <si>
    <t>SALVADOR SALGADO CASTELLON</t>
  </si>
  <si>
    <t>NORMA ELVIRA RODRIGUEZ ARCEO</t>
  </si>
  <si>
    <t>JOSE RODRIGUEZ JIMENEZ</t>
  </si>
  <si>
    <t>ELECTRICISTA</t>
  </si>
  <si>
    <t>ELIGIO GARCIA AGUILAR</t>
  </si>
  <si>
    <t>FONTANERO</t>
  </si>
  <si>
    <t>ANGEL PADILLA DE LA CRUZ</t>
  </si>
  <si>
    <t>ENC. DE AGUA POTABLE CUAUTLA</t>
  </si>
  <si>
    <t>JUAN CARLOS PEREZ RENTERIA</t>
  </si>
  <si>
    <t>AUXILIAR DE AGUA POTABLE</t>
  </si>
  <si>
    <t>LORENZO ESTRADA RODIGUEZ</t>
  </si>
  <si>
    <t>ENC. DE AGUA POTABLE TOTOTLAN</t>
  </si>
  <si>
    <t>JOSE LUIS GONZALEZ LOPEZ</t>
  </si>
  <si>
    <t>MANTENIMIENTO</t>
  </si>
  <si>
    <t>FIDEL FREGOSO RODRIGUEZ</t>
  </si>
  <si>
    <t>AUXILIAR DE FONTANERO</t>
  </si>
  <si>
    <t>MARLENE ESTRELLA JIMENEZ</t>
  </si>
  <si>
    <t>ODONTOLOGA</t>
  </si>
  <si>
    <t>JUAN RAMON LOPEZ RAMOS</t>
  </si>
  <si>
    <t>CHOFER DE AMBULANCIA</t>
  </si>
  <si>
    <t xml:space="preserve">ENARBOL ESTRADA RODRIGUEZ </t>
  </si>
  <si>
    <t>LUIS FELIPE SOLTERO BARAJAS</t>
  </si>
  <si>
    <t>DIRECTOR DE CULTURA</t>
  </si>
  <si>
    <t>MARIA ISABEL GARCIA TOVAR</t>
  </si>
  <si>
    <t>AUXILIAR DE CULTURA</t>
  </si>
  <si>
    <t>JORGE DANIEL DE LA CRUZ MORA</t>
  </si>
  <si>
    <t>DIRECTOR DE TURISMO</t>
  </si>
  <si>
    <t>NORMA YULIANA SAUZA SOLTERO</t>
  </si>
  <si>
    <t>ENC, DE CASA DE LA CULTURA</t>
  </si>
  <si>
    <t>LUZ ESTHER ANAYA LEDESMA</t>
  </si>
  <si>
    <t>DIRECTOR</t>
  </si>
  <si>
    <t xml:space="preserve">AARON DONATO DE LA CRUZ </t>
  </si>
  <si>
    <t>DIRECTOR DE INFORMATICA</t>
  </si>
  <si>
    <t>JOSE LUIS RODRIGUEZ HERNANDEZ</t>
  </si>
  <si>
    <t>DIRECTOR DE FOMENTO AGROPECUARIO</t>
  </si>
  <si>
    <t>JESSICA LIZZETH GOMEZ ZABALZA</t>
  </si>
  <si>
    <t xml:space="preserve">SECRETARIA DE FOMENTO AGROPECUARIO </t>
  </si>
  <si>
    <t>MONICA SOFIA TORO FUENTES</t>
  </si>
  <si>
    <t>DIRECTOR DE ECOLOGIA</t>
  </si>
  <si>
    <t>VICTOR ALFONSO SANCHEZ CONTRERAS</t>
  </si>
  <si>
    <t>AUXILIAR DE INFORMATICA</t>
  </si>
  <si>
    <t>JOEL RAMÍREZ ORTÍZ</t>
  </si>
  <si>
    <t>DIRECTOR DE PROTECCION CIVIL</t>
  </si>
  <si>
    <t>DANIEL CAMPOS NAVA</t>
  </si>
  <si>
    <t>AUXILIAR  DE PROTECCION CIVIL</t>
  </si>
  <si>
    <t>DAVID IBARRA MORAN</t>
  </si>
  <si>
    <t>ROBERTO CARLOS RAMIREZ HERNANDEZ</t>
  </si>
  <si>
    <t>EFREN ANAYA GARCIA</t>
  </si>
  <si>
    <t>PARQUES Y JAR</t>
  </si>
  <si>
    <t>JOSE TORRES DIAZ</t>
  </si>
  <si>
    <t>HECTOR FRANCISCO LOPEZ MARTINEZ</t>
  </si>
  <si>
    <t>RUBEN FUENTES IBARRA</t>
  </si>
  <si>
    <t>ISMAEL FLORES TOSCANO</t>
  </si>
  <si>
    <t>ARTURO MONTES GOMEZ</t>
  </si>
  <si>
    <t>SIMON RANGEL SANCHEZ</t>
  </si>
  <si>
    <t>MANT.URBANO</t>
  </si>
  <si>
    <t>JUAN CARLOS MARCIAL GARCIA</t>
  </si>
  <si>
    <t>ANA LAURA LOERA DE LA CRUZ</t>
  </si>
  <si>
    <t>AUXILIAR DE COMUNICACIÓN SOCIAL</t>
  </si>
  <si>
    <t>BLANCA ELIZABETH BARTOLO BARAJAS</t>
  </si>
  <si>
    <t>REPART OFC Y CARTAS</t>
  </si>
  <si>
    <t>RICARDO PONCE OROZCO</t>
  </si>
  <si>
    <t>AUXILIAR</t>
  </si>
  <si>
    <t>JUAN CARLOS ALMEJO MARTINEZ</t>
  </si>
  <si>
    <t xml:space="preserve">ENCARGADO DE MODULO </t>
  </si>
  <si>
    <t>ALBERTO RAMOS CASILLAS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</si>
</sst>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07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44" fontId="7" fillId="0" borderId="1" xfId="3" applyFont="1" applyFill="1" applyBorder="1"/>
    <xf numFmtId="44" fontId="7" fillId="0" borderId="1" xfId="3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2" applyFont="1" applyFill="1" applyBorder="1"/>
    <xf numFmtId="0" fontId="3" fillId="0" borderId="1" xfId="4" applyFont="1" applyFill="1" applyBorder="1"/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/>
    </xf>
    <xf numFmtId="44" fontId="7" fillId="0" borderId="1" xfId="5" applyFont="1" applyFill="1" applyBorder="1" applyAlignment="1">
      <alignment wrapText="1"/>
    </xf>
    <xf numFmtId="44" fontId="7" fillId="0" borderId="1" xfId="5" applyFont="1" applyFill="1" applyBorder="1"/>
    <xf numFmtId="44" fontId="7" fillId="0" borderId="1" xfId="6" applyFont="1" applyFill="1" applyBorder="1"/>
    <xf numFmtId="44" fontId="7" fillId="0" borderId="1" xfId="6" applyFont="1" applyFill="1" applyBorder="1" applyAlignment="1">
      <alignment wrapText="1"/>
    </xf>
    <xf numFmtId="44" fontId="7" fillId="0" borderId="1" xfId="7" applyFont="1" applyFill="1" applyBorder="1"/>
    <xf numFmtId="0" fontId="6" fillId="0" borderId="1" xfId="8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/>
    </xf>
    <xf numFmtId="44" fontId="7" fillId="0" borderId="1" xfId="7" applyFont="1" applyFill="1" applyBorder="1" applyAlignment="1">
      <alignment wrapText="1"/>
    </xf>
    <xf numFmtId="0" fontId="3" fillId="0" borderId="1" xfId="9" applyFont="1" applyFill="1" applyBorder="1"/>
    <xf numFmtId="0" fontId="6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/>
    </xf>
    <xf numFmtId="44" fontId="7" fillId="0" borderId="1" xfId="11" applyFont="1" applyFill="1" applyBorder="1"/>
    <xf numFmtId="44" fontId="7" fillId="0" borderId="1" xfId="11" applyFont="1" applyFill="1" applyBorder="1" applyAlignment="1">
      <alignment wrapText="1"/>
    </xf>
    <xf numFmtId="44" fontId="7" fillId="0" borderId="1" xfId="12" applyFont="1" applyFill="1" applyBorder="1"/>
    <xf numFmtId="0" fontId="3" fillId="0" borderId="1" xfId="10" applyFont="1" applyFill="1" applyBorder="1" applyAlignment="1">
      <alignment horizontal="left"/>
    </xf>
    <xf numFmtId="0" fontId="3" fillId="0" borderId="1" xfId="13" applyFont="1" applyFill="1" applyBorder="1" applyAlignment="1">
      <alignment horizontal="left"/>
    </xf>
    <xf numFmtId="0" fontId="6" fillId="0" borderId="1" xfId="13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center"/>
    </xf>
    <xf numFmtId="0" fontId="6" fillId="0" borderId="1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/>
    </xf>
    <xf numFmtId="44" fontId="7" fillId="0" borderId="1" xfId="14" applyFont="1" applyFill="1" applyBorder="1"/>
    <xf numFmtId="44" fontId="7" fillId="0" borderId="1" xfId="14" applyFont="1" applyFill="1" applyBorder="1" applyAlignment="1">
      <alignment wrapText="1"/>
    </xf>
    <xf numFmtId="44" fontId="7" fillId="0" borderId="1" xfId="15" applyFont="1" applyFill="1" applyBorder="1"/>
    <xf numFmtId="0" fontId="3" fillId="0" borderId="1" xfId="16" applyFont="1" applyFill="1" applyBorder="1"/>
    <xf numFmtId="0" fontId="6" fillId="0" borderId="1" xfId="16" applyFont="1" applyFill="1" applyBorder="1" applyAlignment="1">
      <alignment horizontal="left" vertical="center" wrapText="1"/>
    </xf>
    <xf numFmtId="0" fontId="7" fillId="0" borderId="1" xfId="16" applyFont="1" applyFill="1" applyBorder="1" applyAlignment="1">
      <alignment horizontal="center"/>
    </xf>
    <xf numFmtId="0" fontId="3" fillId="0" borderId="1" xfId="17" applyFont="1" applyFill="1" applyBorder="1"/>
    <xf numFmtId="0" fontId="6" fillId="0" borderId="1" xfId="17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17" applyFont="1" applyFill="1" applyBorder="1" applyAlignment="1">
      <alignment horizontal="center"/>
    </xf>
    <xf numFmtId="44" fontId="7" fillId="0" borderId="1" xfId="18" applyFont="1" applyFill="1" applyBorder="1"/>
    <xf numFmtId="44" fontId="7" fillId="0" borderId="1" xfId="18" applyFont="1" applyFill="1" applyBorder="1" applyAlignment="1">
      <alignment wrapText="1"/>
    </xf>
    <xf numFmtId="0" fontId="3" fillId="0" borderId="1" xfId="19" applyFont="1" applyFill="1" applyBorder="1" applyAlignment="1">
      <alignment horizontal="left"/>
    </xf>
    <xf numFmtId="0" fontId="6" fillId="0" borderId="1" xfId="19" applyFont="1" applyFill="1" applyBorder="1" applyAlignment="1">
      <alignment horizontal="left" vertical="center" wrapText="1"/>
    </xf>
    <xf numFmtId="0" fontId="7" fillId="0" borderId="1" xfId="19" applyFont="1" applyFill="1" applyBorder="1" applyAlignment="1">
      <alignment horizontal="center"/>
    </xf>
    <xf numFmtId="44" fontId="7" fillId="0" borderId="1" xfId="20" applyFont="1" applyFill="1" applyBorder="1"/>
    <xf numFmtId="44" fontId="7" fillId="0" borderId="1" xfId="20" applyFont="1" applyFill="1" applyBorder="1" applyAlignment="1">
      <alignment wrapText="1"/>
    </xf>
    <xf numFmtId="0" fontId="3" fillId="0" borderId="1" xfId="17" applyFont="1" applyFill="1" applyBorder="1" applyAlignment="1">
      <alignment vertical="center"/>
    </xf>
    <xf numFmtId="0" fontId="3" fillId="4" borderId="1" xfId="17" applyFont="1" applyFill="1" applyBorder="1" applyAlignment="1">
      <alignment horizontal="left"/>
    </xf>
    <xf numFmtId="0" fontId="6" fillId="4" borderId="1" xfId="17" applyFont="1" applyFill="1" applyBorder="1" applyAlignment="1">
      <alignment horizontal="left" vertical="center" wrapText="1"/>
    </xf>
    <xf numFmtId="0" fontId="3" fillId="0" borderId="1" xfId="21" applyFont="1" applyFill="1" applyBorder="1" applyAlignment="1">
      <alignment horizontal="left"/>
    </xf>
    <xf numFmtId="0" fontId="6" fillId="0" borderId="1" xfId="21" applyFont="1" applyFill="1" applyBorder="1" applyAlignment="1">
      <alignment horizontal="left" vertical="center" wrapText="1"/>
    </xf>
    <xf numFmtId="0" fontId="7" fillId="0" borderId="1" xfId="21" applyFont="1" applyFill="1" applyBorder="1" applyAlignment="1">
      <alignment horizontal="center"/>
    </xf>
    <xf numFmtId="44" fontId="7" fillId="0" borderId="1" xfId="21" applyNumberFormat="1" applyFont="1" applyFill="1" applyBorder="1"/>
    <xf numFmtId="0" fontId="3" fillId="0" borderId="1" xfId="21" applyFont="1" applyFill="1" applyBorder="1"/>
    <xf numFmtId="0" fontId="3" fillId="0" borderId="1" xfId="13" applyFont="1" applyFill="1" applyBorder="1"/>
    <xf numFmtId="0" fontId="3" fillId="0" borderId="1" xfId="22" applyFont="1" applyFill="1" applyBorder="1" applyAlignment="1">
      <alignment horizontal="left" vertical="center"/>
    </xf>
    <xf numFmtId="0" fontId="6" fillId="0" borderId="1" xfId="22" applyFont="1" applyFill="1" applyBorder="1" applyAlignment="1">
      <alignment horizontal="left" vertical="center" wrapText="1"/>
    </xf>
    <xf numFmtId="0" fontId="7" fillId="0" borderId="1" xfId="2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1" xfId="22" applyFont="1" applyFill="1" applyBorder="1"/>
    <xf numFmtId="0" fontId="7" fillId="0" borderId="1" xfId="22" applyFont="1" applyFill="1" applyBorder="1" applyAlignment="1">
      <alignment horizontal="center"/>
    </xf>
    <xf numFmtId="0" fontId="3" fillId="0" borderId="1" xfId="23" applyFont="1" applyFill="1" applyBorder="1" applyAlignment="1">
      <alignment horizontal="left"/>
    </xf>
    <xf numFmtId="0" fontId="6" fillId="0" borderId="1" xfId="23" applyFont="1" applyFill="1" applyBorder="1" applyAlignment="1">
      <alignment horizontal="left" vertical="center" wrapText="1"/>
    </xf>
    <xf numFmtId="0" fontId="7" fillId="0" borderId="1" xfId="23" applyFont="1" applyFill="1" applyBorder="1" applyAlignment="1">
      <alignment horizontal="center"/>
    </xf>
    <xf numFmtId="0" fontId="3" fillId="0" borderId="1" xfId="19" applyFont="1" applyFill="1" applyBorder="1" applyAlignment="1">
      <alignment vertical="center"/>
    </xf>
    <xf numFmtId="44" fontId="7" fillId="0" borderId="1" xfId="24" applyFont="1" applyFill="1" applyBorder="1" applyAlignment="1">
      <alignment vertical="center"/>
    </xf>
    <xf numFmtId="44" fontId="7" fillId="0" borderId="1" xfId="24" applyFont="1" applyFill="1" applyBorder="1" applyAlignment="1">
      <alignment vertical="center" wrapText="1"/>
    </xf>
    <xf numFmtId="164" fontId="7" fillId="0" borderId="1" xfId="24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/>
    </xf>
    <xf numFmtId="44" fontId="7" fillId="0" borderId="1" xfId="25" applyFont="1" applyFill="1" applyBorder="1"/>
    <xf numFmtId="44" fontId="7" fillId="0" borderId="1" xfId="25" applyFont="1" applyFill="1" applyBorder="1" applyAlignment="1">
      <alignment wrapText="1"/>
    </xf>
    <xf numFmtId="0" fontId="6" fillId="0" borderId="1" xfId="26" applyFont="1" applyFill="1" applyBorder="1" applyAlignment="1">
      <alignment horizontal="left" vertical="center" wrapText="1"/>
    </xf>
    <xf numFmtId="0" fontId="3" fillId="0" borderId="1" xfId="26" applyFont="1" applyFill="1" applyBorder="1"/>
    <xf numFmtId="0" fontId="3" fillId="0" borderId="1" xfId="27" applyFont="1" applyFill="1" applyBorder="1"/>
    <xf numFmtId="0" fontId="6" fillId="0" borderId="1" xfId="27" applyFont="1" applyFill="1" applyBorder="1" applyAlignment="1">
      <alignment horizontal="left" vertical="center" wrapText="1"/>
    </xf>
    <xf numFmtId="44" fontId="7" fillId="0" borderId="1" xfId="28" applyFont="1" applyFill="1" applyBorder="1"/>
    <xf numFmtId="44" fontId="7" fillId="0" borderId="1" xfId="28" applyFont="1" applyFill="1" applyBorder="1" applyAlignment="1">
      <alignment wrapText="1"/>
    </xf>
    <xf numFmtId="0" fontId="3" fillId="0" borderId="1" xfId="29" applyFont="1" applyFill="1" applyBorder="1"/>
    <xf numFmtId="0" fontId="7" fillId="0" borderId="1" xfId="29" applyFont="1" applyFill="1" applyBorder="1" applyAlignment="1">
      <alignment horizontal="left" vertical="center" wrapText="1"/>
    </xf>
    <xf numFmtId="0" fontId="6" fillId="0" borderId="1" xfId="29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7" fillId="0" borderId="2" xfId="3" applyFont="1" applyFill="1" applyBorder="1"/>
    <xf numFmtId="44" fontId="7" fillId="0" borderId="2" xfId="5" applyFont="1" applyFill="1" applyBorder="1" applyAlignment="1">
      <alignment wrapText="1"/>
    </xf>
    <xf numFmtId="44" fontId="7" fillId="0" borderId="2" xfId="6" applyFont="1" applyFill="1" applyBorder="1"/>
    <xf numFmtId="44" fontId="7" fillId="0" borderId="2" xfId="6" applyFont="1" applyFill="1" applyBorder="1" applyAlignment="1">
      <alignment wrapText="1"/>
    </xf>
    <xf numFmtId="44" fontId="7" fillId="0" borderId="1" xfId="30" applyFont="1" applyFill="1" applyBorder="1"/>
    <xf numFmtId="44" fontId="7" fillId="0" borderId="1" xfId="3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0" fontId="3" fillId="0" borderId="1" xfId="19" applyFont="1" applyFill="1" applyBorder="1"/>
    <xf numFmtId="0" fontId="3" fillId="0" borderId="1" xfId="0" applyFont="1" applyFill="1" applyBorder="1" applyAlignment="1">
      <alignment horizontal="left" vertical="center"/>
    </xf>
    <xf numFmtId="44" fontId="7" fillId="0" borderId="2" xfId="25" applyFont="1" applyFill="1" applyBorder="1"/>
    <xf numFmtId="164" fontId="7" fillId="0" borderId="2" xfId="24" applyNumberFormat="1" applyFont="1" applyFill="1" applyBorder="1" applyAlignment="1">
      <alignment vertical="center" wrapText="1"/>
    </xf>
  </cellXfs>
  <cellStyles count="31">
    <cellStyle name="Moneda" xfId="1" builtinId="4"/>
    <cellStyle name="Moneda 10" xfId="6"/>
    <cellStyle name="Moneda 11" xfId="11"/>
    <cellStyle name="Moneda 12" xfId="14"/>
    <cellStyle name="Moneda 13" xfId="12"/>
    <cellStyle name="Moneda 15" xfId="25"/>
    <cellStyle name="Moneda 16" xfId="28"/>
    <cellStyle name="Moneda 17" xfId="20"/>
    <cellStyle name="Moneda 19" xfId="24"/>
    <cellStyle name="Moneda 2" xfId="3"/>
    <cellStyle name="Moneda 4" xfId="5"/>
    <cellStyle name="Moneda 5" xfId="7"/>
    <cellStyle name="Moneda 6" xfId="30"/>
    <cellStyle name="Moneda 8" xfId="15"/>
    <cellStyle name="Moneda 9" xfId="18"/>
    <cellStyle name="Normal" xfId="0" builtinId="0"/>
    <cellStyle name="Normal 10" xfId="21"/>
    <cellStyle name="Normal 11" xfId="16"/>
    <cellStyle name="Normal 12" xfId="13"/>
    <cellStyle name="Normal 13" xfId="22"/>
    <cellStyle name="Normal 14" xfId="23"/>
    <cellStyle name="Normal 15" xfId="19"/>
    <cellStyle name="Normal 16" xfId="27"/>
    <cellStyle name="Normal 17" xfId="29"/>
    <cellStyle name="Normal 18" xfId="26"/>
    <cellStyle name="Normal 2" xfId="2"/>
    <cellStyle name="Normal 4" xfId="4"/>
    <cellStyle name="Normal 5" xfId="8"/>
    <cellStyle name="Normal 6" xfId="10"/>
    <cellStyle name="Normal 8" xfId="9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A80" workbookViewId="0">
      <selection activeCell="A92" sqref="A2:A92"/>
    </sheetView>
  </sheetViews>
  <sheetFormatPr baseColWidth="10" defaultRowHeight="15" x14ac:dyDescent="0.25"/>
  <cols>
    <col min="1" max="1" width="34.42578125" bestFit="1" customWidth="1"/>
  </cols>
  <sheetData>
    <row r="1" spans="1:12" ht="22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5" t="s">
        <v>8</v>
      </c>
      <c r="J1" s="6" t="s">
        <v>9</v>
      </c>
      <c r="K1" s="6" t="s">
        <v>10</v>
      </c>
      <c r="L1" s="7" t="s">
        <v>11</v>
      </c>
    </row>
    <row r="2" spans="1:12" ht="18" x14ac:dyDescent="0.25">
      <c r="A2" s="13" t="s">
        <v>131</v>
      </c>
      <c r="B2" s="90" t="s">
        <v>132</v>
      </c>
      <c r="C2" s="28">
        <v>113</v>
      </c>
      <c r="D2" s="46">
        <v>15</v>
      </c>
      <c r="E2" s="11">
        <v>3102.4500000000003</v>
      </c>
      <c r="F2" s="18">
        <f>E2*0.05</f>
        <v>155.12250000000003</v>
      </c>
      <c r="G2" s="18"/>
      <c r="H2" s="20">
        <v>91.044832000000014</v>
      </c>
      <c r="I2" s="21">
        <v>0</v>
      </c>
      <c r="J2" s="20">
        <v>0</v>
      </c>
      <c r="K2" s="20">
        <v>712.5</v>
      </c>
      <c r="L2" s="11">
        <f>E2+F2-H2+I2-J2-K2</f>
        <v>2454.0276680000002</v>
      </c>
    </row>
    <row r="3" spans="1:12" ht="18" x14ac:dyDescent="0.25">
      <c r="A3" s="50" t="s">
        <v>165</v>
      </c>
      <c r="B3" s="90" t="s">
        <v>164</v>
      </c>
      <c r="C3" s="28">
        <v>113</v>
      </c>
      <c r="D3" s="52">
        <v>15</v>
      </c>
      <c r="E3" s="11">
        <v>3142.53</v>
      </c>
      <c r="F3" s="18">
        <f>E3*0.05</f>
        <v>157.12650000000002</v>
      </c>
      <c r="G3" s="18"/>
      <c r="H3" s="20">
        <v>95.405536000000012</v>
      </c>
      <c r="I3" s="21">
        <v>0</v>
      </c>
      <c r="J3" s="20">
        <v>0</v>
      </c>
      <c r="K3" s="20"/>
      <c r="L3" s="11">
        <f>E3+F3-H3+I3-J3</f>
        <v>3204.2509639999998</v>
      </c>
    </row>
    <row r="4" spans="1:12" ht="18" x14ac:dyDescent="0.25">
      <c r="A4" s="77" t="s">
        <v>93</v>
      </c>
      <c r="B4" s="51" t="s">
        <v>94</v>
      </c>
      <c r="C4" s="28">
        <v>113</v>
      </c>
      <c r="D4" s="52">
        <v>15</v>
      </c>
      <c r="E4" s="11">
        <v>3298.8074999999999</v>
      </c>
      <c r="F4" s="18">
        <f>E4*0.05</f>
        <v>164.94037500000002</v>
      </c>
      <c r="G4" s="18">
        <f>E4/15*2</f>
        <v>439.84100000000001</v>
      </c>
      <c r="H4" s="29">
        <v>112.40852799999999</v>
      </c>
      <c r="I4" s="30">
        <v>0</v>
      </c>
      <c r="J4" s="76">
        <v>0</v>
      </c>
      <c r="K4" s="76"/>
      <c r="L4" s="11">
        <f>E4+F4-H4+I4-J4-K4+G4</f>
        <v>3791.180347</v>
      </c>
    </row>
    <row r="5" spans="1:12" x14ac:dyDescent="0.25">
      <c r="A5" s="58" t="s">
        <v>64</v>
      </c>
      <c r="B5" s="59" t="s">
        <v>62</v>
      </c>
      <c r="C5" s="28">
        <v>113</v>
      </c>
      <c r="D5" s="60">
        <v>15</v>
      </c>
      <c r="E5" s="11">
        <v>1790.3</v>
      </c>
      <c r="F5" s="18">
        <f>E5*0.05</f>
        <v>89.515000000000001</v>
      </c>
      <c r="G5" s="18"/>
      <c r="H5" s="20">
        <v>0</v>
      </c>
      <c r="I5" s="21">
        <v>86.84</v>
      </c>
      <c r="J5" s="61">
        <v>0</v>
      </c>
      <c r="K5" s="61"/>
      <c r="L5" s="11">
        <f>E5+F5-H5+I5-J5</f>
        <v>1966.655</v>
      </c>
    </row>
    <row r="6" spans="1:12" x14ac:dyDescent="0.25">
      <c r="A6" s="58" t="s">
        <v>63</v>
      </c>
      <c r="B6" s="59" t="s">
        <v>62</v>
      </c>
      <c r="C6" s="28">
        <v>113</v>
      </c>
      <c r="D6" s="60">
        <v>15</v>
      </c>
      <c r="E6" s="11">
        <v>1790.3</v>
      </c>
      <c r="F6" s="18">
        <f>E6*0.05</f>
        <v>89.515000000000001</v>
      </c>
      <c r="G6" s="18"/>
      <c r="H6" s="20">
        <v>0</v>
      </c>
      <c r="I6" s="21">
        <v>86.84</v>
      </c>
      <c r="J6" s="20">
        <v>0</v>
      </c>
      <c r="K6" s="20"/>
      <c r="L6" s="11">
        <f>E6+F6-H6+I6-J6</f>
        <v>1966.655</v>
      </c>
    </row>
    <row r="7" spans="1:12" ht="27" x14ac:dyDescent="0.25">
      <c r="A7" s="104" t="s">
        <v>157</v>
      </c>
      <c r="B7" s="90" t="s">
        <v>158</v>
      </c>
      <c r="C7" s="28">
        <v>113</v>
      </c>
      <c r="D7" s="46">
        <v>15</v>
      </c>
      <c r="E7" s="11">
        <v>2261.37</v>
      </c>
      <c r="F7" s="18">
        <f>E7*0.05</f>
        <v>113.0685</v>
      </c>
      <c r="G7" s="18"/>
      <c r="H7" s="20">
        <v>0</v>
      </c>
      <c r="I7" s="21">
        <v>42.74</v>
      </c>
      <c r="J7" s="20">
        <v>0</v>
      </c>
      <c r="K7" s="20"/>
      <c r="L7" s="11">
        <f>E7+F7-H7+I7-J7-K7</f>
        <v>2417.1784999999995</v>
      </c>
    </row>
    <row r="8" spans="1:12" ht="18" x14ac:dyDescent="0.25">
      <c r="A8" s="41" t="s">
        <v>42</v>
      </c>
      <c r="B8" s="42" t="s">
        <v>43</v>
      </c>
      <c r="C8" s="28">
        <v>113</v>
      </c>
      <c r="D8" s="43">
        <v>15</v>
      </c>
      <c r="E8" s="11">
        <v>8223.23</v>
      </c>
      <c r="F8" s="18">
        <f>E8*0.05</f>
        <v>411.16149999999999</v>
      </c>
      <c r="G8" s="18"/>
      <c r="H8" s="29">
        <v>1118.31</v>
      </c>
      <c r="I8" s="30">
        <v>0</v>
      </c>
      <c r="J8" s="29">
        <v>0</v>
      </c>
      <c r="K8" s="29"/>
      <c r="L8" s="11">
        <f>E8+F8-H8+I8-J8-K8</f>
        <v>7516.0815000000002</v>
      </c>
    </row>
    <row r="9" spans="1:12" ht="27" x14ac:dyDescent="0.25">
      <c r="A9" s="86" t="s">
        <v>106</v>
      </c>
      <c r="B9" s="88" t="s">
        <v>107</v>
      </c>
      <c r="C9" s="28">
        <v>113</v>
      </c>
      <c r="D9" s="72">
        <v>15</v>
      </c>
      <c r="E9" s="11">
        <v>3350.5049999999997</v>
      </c>
      <c r="F9" s="18">
        <f>E9*0.05</f>
        <v>167.52525</v>
      </c>
      <c r="G9" s="18"/>
      <c r="H9" s="29">
        <v>118.03321599999995</v>
      </c>
      <c r="I9" s="30">
        <v>0</v>
      </c>
      <c r="J9" s="76">
        <v>0</v>
      </c>
      <c r="K9" s="76"/>
      <c r="L9" s="11">
        <f>E9+F9-H9+I9-J9</f>
        <v>3399.997034</v>
      </c>
    </row>
    <row r="10" spans="1:12" ht="18" x14ac:dyDescent="0.25">
      <c r="A10" s="41" t="s">
        <v>46</v>
      </c>
      <c r="B10" s="42" t="s">
        <v>47</v>
      </c>
      <c r="C10" s="28">
        <v>113</v>
      </c>
      <c r="D10" s="43">
        <v>15</v>
      </c>
      <c r="E10" s="11">
        <v>2565.66</v>
      </c>
      <c r="F10" s="18">
        <f>E10*0.05</f>
        <v>128.28299999999999</v>
      </c>
      <c r="G10" s="18"/>
      <c r="H10" s="20"/>
      <c r="I10" s="21">
        <v>2.61</v>
      </c>
      <c r="J10" s="29">
        <v>0</v>
      </c>
      <c r="K10" s="29"/>
      <c r="L10" s="11">
        <f>E10+F10-H10+I10-J10-K10</f>
        <v>2696.5529999999999</v>
      </c>
    </row>
    <row r="11" spans="1:12" ht="18" x14ac:dyDescent="0.25">
      <c r="A11" s="50" t="s">
        <v>153</v>
      </c>
      <c r="B11" s="51" t="s">
        <v>148</v>
      </c>
      <c r="C11" s="28">
        <v>113</v>
      </c>
      <c r="D11" s="52">
        <v>15</v>
      </c>
      <c r="E11" s="11">
        <v>2957.13</v>
      </c>
      <c r="F11" s="18">
        <f>E11*0.05</f>
        <v>147.85650000000001</v>
      </c>
      <c r="G11" s="18"/>
      <c r="H11" s="78">
        <v>54.99</v>
      </c>
      <c r="I11" s="85">
        <v>0</v>
      </c>
      <c r="J11" s="84">
        <v>0</v>
      </c>
      <c r="K11" s="84"/>
      <c r="L11" s="11">
        <f>E11+F11-H11+I11-J11</f>
        <v>3049.9965000000002</v>
      </c>
    </row>
    <row r="12" spans="1:12" ht="36" x14ac:dyDescent="0.25">
      <c r="A12" s="15" t="s">
        <v>24</v>
      </c>
      <c r="B12" s="16" t="s">
        <v>25</v>
      </c>
      <c r="C12" s="17">
        <v>113</v>
      </c>
      <c r="D12" s="17">
        <v>15</v>
      </c>
      <c r="E12" s="11">
        <v>2463.08</v>
      </c>
      <c r="F12" s="18">
        <f>E12*0.05</f>
        <v>123.154</v>
      </c>
      <c r="G12" s="18"/>
      <c r="H12" s="20">
        <v>0</v>
      </c>
      <c r="I12" s="21">
        <v>13.77</v>
      </c>
      <c r="J12" s="22">
        <v>0</v>
      </c>
      <c r="K12" s="22"/>
      <c r="L12" s="11">
        <f>E12+F12-H12+I12-J12-K12</f>
        <v>2600.0039999999999</v>
      </c>
    </row>
    <row r="13" spans="1:12" ht="18" x14ac:dyDescent="0.25">
      <c r="A13" s="13" t="s">
        <v>159</v>
      </c>
      <c r="B13" s="90" t="s">
        <v>160</v>
      </c>
      <c r="C13" s="28">
        <v>113</v>
      </c>
      <c r="D13" s="46">
        <v>15</v>
      </c>
      <c r="E13" s="11">
        <v>1029.99</v>
      </c>
      <c r="F13" s="18">
        <f>E13*0.05</f>
        <v>51.499500000000005</v>
      </c>
      <c r="G13" s="18"/>
      <c r="H13" s="78">
        <v>0</v>
      </c>
      <c r="I13" s="79">
        <v>147.50008</v>
      </c>
      <c r="J13" s="105">
        <v>0</v>
      </c>
      <c r="K13" s="105"/>
      <c r="L13" s="11">
        <f>E13+F13-H13+I13-J13-K13</f>
        <v>1228.9895799999999</v>
      </c>
    </row>
    <row r="14" spans="1:12" x14ac:dyDescent="0.25">
      <c r="A14" s="33" t="s">
        <v>68</v>
      </c>
      <c r="B14" s="34" t="s">
        <v>53</v>
      </c>
      <c r="C14" s="28">
        <v>113</v>
      </c>
      <c r="D14" s="35">
        <v>15</v>
      </c>
      <c r="E14" s="11">
        <v>2261.37</v>
      </c>
      <c r="F14" s="18">
        <f>E14*0.05</f>
        <v>113.0685</v>
      </c>
      <c r="G14" s="18"/>
      <c r="H14" s="20">
        <v>0</v>
      </c>
      <c r="I14" s="21">
        <v>42.74</v>
      </c>
      <c r="J14" s="22">
        <v>0</v>
      </c>
      <c r="K14" s="22"/>
      <c r="L14" s="11">
        <f>E14+F14-H14+I14-J14-K14</f>
        <v>2417.1784999999995</v>
      </c>
    </row>
    <row r="15" spans="1:12" x14ac:dyDescent="0.25">
      <c r="A15" s="8" t="s">
        <v>17</v>
      </c>
      <c r="B15" s="9" t="s">
        <v>13</v>
      </c>
      <c r="C15" s="10">
        <v>111</v>
      </c>
      <c r="D15" s="10">
        <v>15</v>
      </c>
      <c r="E15" s="11">
        <v>2501.5700000000002</v>
      </c>
      <c r="F15" s="12">
        <f>E15*0.05</f>
        <v>125.07850000000002</v>
      </c>
      <c r="G15" s="12"/>
      <c r="H15" s="11">
        <v>0</v>
      </c>
      <c r="I15" s="12">
        <v>9.58</v>
      </c>
      <c r="J15" s="11">
        <v>0</v>
      </c>
      <c r="K15" s="11"/>
      <c r="L15" s="11">
        <f>E15+F15-H15+I15-J15-K15</f>
        <v>2636.2285000000002</v>
      </c>
    </row>
    <row r="16" spans="1:12" ht="27" x14ac:dyDescent="0.25">
      <c r="A16" s="68" t="s">
        <v>77</v>
      </c>
      <c r="B16" s="65" t="s">
        <v>78</v>
      </c>
      <c r="C16" s="28">
        <v>113</v>
      </c>
      <c r="D16" s="69">
        <v>15</v>
      </c>
      <c r="E16" s="11">
        <v>2261.37</v>
      </c>
      <c r="F16" s="18">
        <f>E16*0.05</f>
        <v>113.0685</v>
      </c>
      <c r="G16" s="18"/>
      <c r="H16" s="20">
        <v>0</v>
      </c>
      <c r="I16" s="21">
        <v>42.74</v>
      </c>
      <c r="J16" s="22">
        <v>0</v>
      </c>
      <c r="K16" s="22"/>
      <c r="L16" s="11">
        <f>E16+F16-H16+I16-J16-K16</f>
        <v>2417.1784999999995</v>
      </c>
    </row>
    <row r="17" spans="1:12" x14ac:dyDescent="0.25">
      <c r="A17" s="62" t="s">
        <v>65</v>
      </c>
      <c r="B17" s="59" t="s">
        <v>62</v>
      </c>
      <c r="C17" s="28">
        <v>113</v>
      </c>
      <c r="D17" s="60">
        <v>15</v>
      </c>
      <c r="E17" s="11">
        <v>1790.3</v>
      </c>
      <c r="F17" s="18">
        <f>E17*0.05</f>
        <v>89.515000000000001</v>
      </c>
      <c r="G17" s="18"/>
      <c r="H17" s="20">
        <v>0</v>
      </c>
      <c r="I17" s="21">
        <v>86.84</v>
      </c>
      <c r="J17" s="61">
        <v>0</v>
      </c>
      <c r="K17" s="61"/>
      <c r="L17" s="11">
        <f>E17+F17-H17+I17-J17</f>
        <v>1966.655</v>
      </c>
    </row>
    <row r="18" spans="1:12" ht="27" x14ac:dyDescent="0.25">
      <c r="A18" s="41" t="s">
        <v>143</v>
      </c>
      <c r="B18" s="90" t="s">
        <v>144</v>
      </c>
      <c r="C18" s="28">
        <v>113</v>
      </c>
      <c r="D18" s="52">
        <v>15</v>
      </c>
      <c r="E18" s="11">
        <v>2957.13</v>
      </c>
      <c r="F18" s="18">
        <f>E18*0.05</f>
        <v>147.85650000000001</v>
      </c>
      <c r="G18" s="18"/>
      <c r="H18" s="78">
        <v>54.99</v>
      </c>
      <c r="I18" s="79">
        <v>0</v>
      </c>
      <c r="J18" s="76">
        <v>0</v>
      </c>
      <c r="K18" s="76"/>
      <c r="L18" s="11">
        <f>E18+F18-H18+I18-J18-K18</f>
        <v>3049.9965000000002</v>
      </c>
    </row>
    <row r="19" spans="1:12" ht="27" x14ac:dyDescent="0.25">
      <c r="A19" s="41" t="s">
        <v>145</v>
      </c>
      <c r="B19" s="90" t="s">
        <v>144</v>
      </c>
      <c r="C19" s="28">
        <v>113</v>
      </c>
      <c r="D19" s="52">
        <v>15</v>
      </c>
      <c r="E19" s="11">
        <v>2691.5099999999998</v>
      </c>
      <c r="F19" s="18">
        <f>E19*0.05</f>
        <v>134.57550000000001</v>
      </c>
      <c r="G19" s="18"/>
      <c r="H19" s="78">
        <v>26.09</v>
      </c>
      <c r="I19" s="79">
        <v>0</v>
      </c>
      <c r="J19" s="76">
        <v>0</v>
      </c>
      <c r="K19" s="76"/>
      <c r="L19" s="11">
        <f>E19+F19-H19+I19-J19-K19</f>
        <v>2799.9954999999995</v>
      </c>
    </row>
    <row r="20" spans="1:12" x14ac:dyDescent="0.25">
      <c r="A20" s="14" t="s">
        <v>20</v>
      </c>
      <c r="B20" s="9" t="s">
        <v>13</v>
      </c>
      <c r="C20" s="10">
        <v>111</v>
      </c>
      <c r="D20" s="10">
        <v>15</v>
      </c>
      <c r="E20" s="11">
        <v>2501.5700000000002</v>
      </c>
      <c r="F20" s="12">
        <f>E20*0.05</f>
        <v>125.07850000000002</v>
      </c>
      <c r="G20" s="12"/>
      <c r="H20" s="11">
        <v>0</v>
      </c>
      <c r="I20" s="12">
        <v>9.58</v>
      </c>
      <c r="J20" s="11">
        <v>0</v>
      </c>
      <c r="K20" s="11"/>
      <c r="L20" s="11">
        <f>E20+F20-H20+I20-J20-K20</f>
        <v>2636.2285000000002</v>
      </c>
    </row>
    <row r="21" spans="1:12" ht="18" x14ac:dyDescent="0.25">
      <c r="A21" s="50" t="s">
        <v>147</v>
      </c>
      <c r="B21" s="51" t="s">
        <v>148</v>
      </c>
      <c r="C21" s="28">
        <v>113</v>
      </c>
      <c r="D21" s="52">
        <v>15</v>
      </c>
      <c r="E21" s="11">
        <v>2957.13</v>
      </c>
      <c r="F21" s="18">
        <f>E21*0.05</f>
        <v>147.85650000000001</v>
      </c>
      <c r="G21" s="18"/>
      <c r="H21" s="78">
        <v>54.99</v>
      </c>
      <c r="I21" s="79">
        <v>0</v>
      </c>
      <c r="J21" s="76">
        <v>0</v>
      </c>
      <c r="K21" s="76"/>
      <c r="L21" s="11">
        <f>E21+F21-H21+I21-J21</f>
        <v>3049.9965000000002</v>
      </c>
    </row>
    <row r="22" spans="1:12" x14ac:dyDescent="0.25">
      <c r="A22" s="86" t="s">
        <v>104</v>
      </c>
      <c r="B22" s="87" t="s">
        <v>105</v>
      </c>
      <c r="C22" s="28">
        <v>113</v>
      </c>
      <c r="D22" s="72">
        <v>15</v>
      </c>
      <c r="E22" s="53">
        <v>2919.2174999999997</v>
      </c>
      <c r="F22" s="18">
        <f>E22*0.05</f>
        <v>145.96087499999999</v>
      </c>
      <c r="G22" s="18"/>
      <c r="H22" s="53">
        <v>50.859135999999978</v>
      </c>
      <c r="I22" s="30">
        <v>0</v>
      </c>
      <c r="J22" s="53">
        <v>0</v>
      </c>
      <c r="K22" s="53"/>
      <c r="L22" s="11">
        <f>E22+F22-H22+I22-J22</f>
        <v>3014.3192389999995</v>
      </c>
    </row>
    <row r="23" spans="1:12" ht="18" x14ac:dyDescent="0.25">
      <c r="A23" s="44" t="s">
        <v>54</v>
      </c>
      <c r="B23" s="45" t="s">
        <v>55</v>
      </c>
      <c r="C23" s="28">
        <v>113</v>
      </c>
      <c r="D23" s="47">
        <v>15</v>
      </c>
      <c r="E23" s="11">
        <v>2904</v>
      </c>
      <c r="F23" s="18">
        <f>E23*0.05</f>
        <v>145.20000000000002</v>
      </c>
      <c r="G23" s="18"/>
      <c r="H23" s="48">
        <v>49.2</v>
      </c>
      <c r="I23" s="49">
        <v>0</v>
      </c>
      <c r="J23" s="48">
        <v>0</v>
      </c>
      <c r="K23" s="48"/>
      <c r="L23" s="11">
        <f>E23+F23-H23+I23-J23-K23+G23</f>
        <v>3000</v>
      </c>
    </row>
    <row r="24" spans="1:12" ht="18" x14ac:dyDescent="0.25">
      <c r="A24" s="81" t="s">
        <v>120</v>
      </c>
      <c r="B24" s="80" t="s">
        <v>119</v>
      </c>
      <c r="C24" s="28">
        <v>113</v>
      </c>
      <c r="D24" s="72">
        <v>15</v>
      </c>
      <c r="E24" s="11">
        <v>3142.53</v>
      </c>
      <c r="F24" s="18">
        <f>E24*0.05</f>
        <v>157.12650000000002</v>
      </c>
      <c r="G24" s="18"/>
      <c r="H24" s="20">
        <v>95.405536000000012</v>
      </c>
      <c r="I24" s="21">
        <v>0</v>
      </c>
      <c r="J24" s="20">
        <v>0</v>
      </c>
      <c r="K24" s="20"/>
      <c r="L24" s="11">
        <f>E24+F24-H24+I24-J24-K24</f>
        <v>3204.2509639999998</v>
      </c>
    </row>
    <row r="25" spans="1:12" ht="18" x14ac:dyDescent="0.25">
      <c r="A25" s="86" t="s">
        <v>114</v>
      </c>
      <c r="B25" s="88" t="s">
        <v>115</v>
      </c>
      <c r="C25" s="28">
        <v>113</v>
      </c>
      <c r="D25" s="72">
        <v>15</v>
      </c>
      <c r="E25" s="11">
        <v>2957.13</v>
      </c>
      <c r="F25" s="18">
        <f>E25*0.05</f>
        <v>147.85650000000001</v>
      </c>
      <c r="G25" s="18"/>
      <c r="H25" s="53">
        <v>54.984016000000025</v>
      </c>
      <c r="I25" s="54">
        <v>0</v>
      </c>
      <c r="J25" s="53">
        <v>0</v>
      </c>
      <c r="K25" s="53"/>
      <c r="L25" s="11">
        <f>E25+F25-H25+I25-J25</f>
        <v>3050.0024840000001</v>
      </c>
    </row>
    <row r="26" spans="1:12" x14ac:dyDescent="0.25">
      <c r="A26" s="8" t="s">
        <v>18</v>
      </c>
      <c r="B26" s="9" t="s">
        <v>13</v>
      </c>
      <c r="C26" s="10">
        <v>111</v>
      </c>
      <c r="D26" s="10">
        <v>15</v>
      </c>
      <c r="E26" s="11">
        <v>2501.5700000000002</v>
      </c>
      <c r="F26" s="12">
        <f>E26*0.05</f>
        <v>125.07850000000002</v>
      </c>
      <c r="G26" s="12"/>
      <c r="H26" s="11">
        <v>0</v>
      </c>
      <c r="I26" s="12">
        <v>9.58</v>
      </c>
      <c r="J26" s="11">
        <v>0</v>
      </c>
      <c r="K26" s="11"/>
      <c r="L26" s="11">
        <f>E26+F26-H26+I26-J26-K26</f>
        <v>2636.2285000000002</v>
      </c>
    </row>
    <row r="27" spans="1:12" ht="18" x14ac:dyDescent="0.25">
      <c r="A27" s="50" t="s">
        <v>150</v>
      </c>
      <c r="B27" s="51" t="s">
        <v>148</v>
      </c>
      <c r="C27" s="28">
        <v>113</v>
      </c>
      <c r="D27" s="52">
        <v>15</v>
      </c>
      <c r="E27" s="11">
        <v>2957.13</v>
      </c>
      <c r="F27" s="18">
        <f>E27*0.05</f>
        <v>147.85650000000001</v>
      </c>
      <c r="G27" s="18"/>
      <c r="H27" s="78">
        <v>54.99</v>
      </c>
      <c r="I27" s="85">
        <v>0</v>
      </c>
      <c r="J27" s="84">
        <v>0</v>
      </c>
      <c r="K27" s="84"/>
      <c r="L27" s="11">
        <f>E27+F27-H27+I27-J27</f>
        <v>3049.9965000000002</v>
      </c>
    </row>
    <row r="28" spans="1:12" ht="18" x14ac:dyDescent="0.25">
      <c r="A28" s="26" t="s">
        <v>30</v>
      </c>
      <c r="B28" s="27" t="s">
        <v>31</v>
      </c>
      <c r="C28" s="28">
        <v>113</v>
      </c>
      <c r="D28" s="28">
        <v>15</v>
      </c>
      <c r="E28" s="11">
        <v>5170.2299999999996</v>
      </c>
      <c r="F28" s="18">
        <f>E28*0.05</f>
        <v>258.51150000000001</v>
      </c>
      <c r="G28" s="18"/>
      <c r="H28" s="29">
        <v>492.09</v>
      </c>
      <c r="I28" s="30">
        <v>0</v>
      </c>
      <c r="J28" s="31">
        <v>0</v>
      </c>
      <c r="K28" s="31"/>
      <c r="L28" s="11">
        <f>E28+F28-H28+I28-J28-K28</f>
        <v>4936.651499999999</v>
      </c>
    </row>
    <row r="29" spans="1:12" ht="18" x14ac:dyDescent="0.25">
      <c r="A29" s="50" t="s">
        <v>152</v>
      </c>
      <c r="B29" s="51" t="s">
        <v>148</v>
      </c>
      <c r="C29" s="28">
        <v>113</v>
      </c>
      <c r="D29" s="52">
        <v>15</v>
      </c>
      <c r="E29" s="11">
        <v>2957.13</v>
      </c>
      <c r="F29" s="18">
        <f>E29*0.05</f>
        <v>147.85650000000001</v>
      </c>
      <c r="G29" s="18"/>
      <c r="H29" s="78">
        <v>54.99</v>
      </c>
      <c r="I29" s="85">
        <v>0</v>
      </c>
      <c r="J29" s="84">
        <v>0</v>
      </c>
      <c r="K29" s="84"/>
      <c r="L29" s="11">
        <f>E29+F29-H29+I29-J29</f>
        <v>3049.9965000000002</v>
      </c>
    </row>
    <row r="30" spans="1:12" ht="27" x14ac:dyDescent="0.25">
      <c r="A30" s="41" t="s">
        <v>44</v>
      </c>
      <c r="B30" s="42" t="s">
        <v>45</v>
      </c>
      <c r="C30" s="28">
        <v>113</v>
      </c>
      <c r="D30" s="43">
        <v>15</v>
      </c>
      <c r="E30" s="11">
        <v>6410.6</v>
      </c>
      <c r="F30" s="18">
        <f>E30*0.05</f>
        <v>320.53000000000003</v>
      </c>
      <c r="G30" s="18"/>
      <c r="H30" s="29">
        <v>731.13</v>
      </c>
      <c r="I30" s="30">
        <v>0</v>
      </c>
      <c r="J30" s="29">
        <v>0</v>
      </c>
      <c r="K30" s="29"/>
      <c r="L30" s="11">
        <f>E30+F30-H30+I30-J30-K30</f>
        <v>6000</v>
      </c>
    </row>
    <row r="31" spans="1:12" ht="36" x14ac:dyDescent="0.25">
      <c r="A31" s="33" t="s">
        <v>135</v>
      </c>
      <c r="B31" s="65" t="s">
        <v>136</v>
      </c>
      <c r="C31" s="66">
        <v>113</v>
      </c>
      <c r="D31" s="67">
        <v>15</v>
      </c>
      <c r="E31" s="11">
        <f>2261.37/15*15</f>
        <v>2261.37</v>
      </c>
      <c r="F31" s="18">
        <f>E31*0.05</f>
        <v>113.0685</v>
      </c>
      <c r="G31" s="18"/>
      <c r="H31" s="20">
        <v>0</v>
      </c>
      <c r="I31" s="21">
        <v>42.741759999999971</v>
      </c>
      <c r="J31" s="11">
        <v>0</v>
      </c>
      <c r="K31" s="11"/>
      <c r="L31" s="11">
        <f>E31+F31-H31+I31-J31-K31</f>
        <v>2417.1802599999996</v>
      </c>
    </row>
    <row r="32" spans="1:12" ht="27" x14ac:dyDescent="0.25">
      <c r="A32" s="97" t="s">
        <v>141</v>
      </c>
      <c r="B32" s="98" t="s">
        <v>142</v>
      </c>
      <c r="C32" s="99">
        <v>113</v>
      </c>
      <c r="D32" s="99">
        <v>15</v>
      </c>
      <c r="E32" s="100">
        <v>4227.1499999999996</v>
      </c>
      <c r="F32" s="18">
        <f>E32*0.05</f>
        <v>211.35749999999999</v>
      </c>
      <c r="G32" s="18"/>
      <c r="H32" s="100">
        <v>338.51</v>
      </c>
      <c r="I32" s="101">
        <v>0</v>
      </c>
      <c r="J32" s="102">
        <v>0</v>
      </c>
      <c r="K32" s="76"/>
      <c r="L32" s="11">
        <f>E32+F32-H32+I32-J32-K32</f>
        <v>4099.9974999999995</v>
      </c>
    </row>
    <row r="33" spans="1:12" ht="18" x14ac:dyDescent="0.25">
      <c r="A33" s="8" t="s">
        <v>125</v>
      </c>
      <c r="B33" s="9" t="s">
        <v>126</v>
      </c>
      <c r="C33" s="28">
        <v>113</v>
      </c>
      <c r="D33" s="46">
        <v>15</v>
      </c>
      <c r="E33" s="11">
        <v>3102.45</v>
      </c>
      <c r="F33" s="18">
        <f>E33*0.05</f>
        <v>155.1225</v>
      </c>
      <c r="G33" s="18"/>
      <c r="H33" s="20">
        <v>91.04</v>
      </c>
      <c r="I33" s="21">
        <v>0</v>
      </c>
      <c r="J33" s="20">
        <v>0</v>
      </c>
      <c r="K33" s="20"/>
      <c r="L33" s="11">
        <f>E33+F33-H33+I33-J33-K33</f>
        <v>3166.5324999999998</v>
      </c>
    </row>
    <row r="34" spans="1:12" ht="18" x14ac:dyDescent="0.25">
      <c r="A34" s="63" t="s">
        <v>66</v>
      </c>
      <c r="B34" s="34" t="s">
        <v>67</v>
      </c>
      <c r="C34" s="28">
        <v>113</v>
      </c>
      <c r="D34" s="35">
        <v>15</v>
      </c>
      <c r="E34" s="11">
        <f>241.34*15</f>
        <v>3620.1</v>
      </c>
      <c r="F34" s="18">
        <f>E34*0.05</f>
        <v>181.005</v>
      </c>
      <c r="G34" s="18"/>
      <c r="H34" s="38">
        <v>165.07</v>
      </c>
      <c r="I34" s="39">
        <v>0</v>
      </c>
      <c r="J34" s="38">
        <v>0</v>
      </c>
      <c r="K34" s="38"/>
      <c r="L34" s="11">
        <f>E34+F34-H34+I34-J34-K34</f>
        <v>3636.0349999999999</v>
      </c>
    </row>
    <row r="35" spans="1:12" ht="18" x14ac:dyDescent="0.25">
      <c r="A35" s="50" t="s">
        <v>95</v>
      </c>
      <c r="B35" s="51" t="s">
        <v>96</v>
      </c>
      <c r="C35" s="28">
        <v>113</v>
      </c>
      <c r="D35" s="52">
        <v>15</v>
      </c>
      <c r="E35" s="11">
        <v>1731.135</v>
      </c>
      <c r="F35" s="18">
        <f>E35*0.05</f>
        <v>86.556750000000008</v>
      </c>
      <c r="G35" s="18">
        <v>230</v>
      </c>
      <c r="H35" s="78">
        <v>0</v>
      </c>
      <c r="I35" s="79">
        <v>95.726800000000011</v>
      </c>
      <c r="J35" s="76">
        <v>0</v>
      </c>
      <c r="K35" s="76"/>
      <c r="L35" s="11">
        <f>E35+F35-H35+I35-J35-K35+G35</f>
        <v>2143.4185499999999</v>
      </c>
    </row>
    <row r="36" spans="1:12" ht="27" x14ac:dyDescent="0.25">
      <c r="A36" s="64" t="s">
        <v>81</v>
      </c>
      <c r="B36" s="65" t="s">
        <v>82</v>
      </c>
      <c r="C36" s="66">
        <v>113</v>
      </c>
      <c r="D36" s="67">
        <v>15</v>
      </c>
      <c r="E36" s="11">
        <v>2261.37</v>
      </c>
      <c r="F36" s="18">
        <f>E36*0.05</f>
        <v>113.0685</v>
      </c>
      <c r="G36" s="18"/>
      <c r="H36" s="20">
        <v>0</v>
      </c>
      <c r="I36" s="21">
        <v>42.74</v>
      </c>
      <c r="J36" s="22">
        <v>0</v>
      </c>
      <c r="K36" s="22"/>
      <c r="L36" s="11">
        <f>E36+F36-H36+I36-J36-K36</f>
        <v>2417.1784999999995</v>
      </c>
    </row>
    <row r="37" spans="1:12" ht="18" x14ac:dyDescent="0.25">
      <c r="A37" s="50" t="s">
        <v>97</v>
      </c>
      <c r="B37" s="51" t="s">
        <v>96</v>
      </c>
      <c r="C37" s="28">
        <v>113</v>
      </c>
      <c r="D37" s="52">
        <v>11</v>
      </c>
      <c r="E37" s="11">
        <f>1731.135/15*D37</f>
        <v>1269.499</v>
      </c>
      <c r="F37" s="18">
        <f>E37*0.05</f>
        <v>63.474950000000007</v>
      </c>
      <c r="G37" s="18"/>
      <c r="H37" s="78">
        <v>0</v>
      </c>
      <c r="I37" s="79">
        <v>95.726800000000011</v>
      </c>
      <c r="J37" s="76">
        <v>0</v>
      </c>
      <c r="K37" s="76"/>
      <c r="L37" s="11">
        <f>E37+F37-H37+I37-J37-K37+G37</f>
        <v>1428.70075</v>
      </c>
    </row>
    <row r="38" spans="1:12" ht="27" x14ac:dyDescent="0.25">
      <c r="A38" s="64" t="s">
        <v>71</v>
      </c>
      <c r="B38" s="65" t="s">
        <v>72</v>
      </c>
      <c r="C38" s="66">
        <v>113</v>
      </c>
      <c r="D38" s="67">
        <v>15</v>
      </c>
      <c r="E38" s="11">
        <v>6410.6</v>
      </c>
      <c r="F38" s="18">
        <f>E38*0.05</f>
        <v>320.53000000000003</v>
      </c>
      <c r="G38" s="18"/>
      <c r="H38" s="29">
        <v>731.13</v>
      </c>
      <c r="I38" s="30">
        <v>0</v>
      </c>
      <c r="J38" s="31"/>
      <c r="K38" s="31"/>
      <c r="L38" s="11">
        <f>E38+F38-H38+I38-J38-K38</f>
        <v>6000</v>
      </c>
    </row>
    <row r="39" spans="1:12" ht="18" x14ac:dyDescent="0.25">
      <c r="A39" s="86" t="s">
        <v>112</v>
      </c>
      <c r="B39" s="88" t="s">
        <v>113</v>
      </c>
      <c r="C39" s="28">
        <v>113</v>
      </c>
      <c r="D39" s="72">
        <v>15</v>
      </c>
      <c r="E39" s="11">
        <v>2904</v>
      </c>
      <c r="F39" s="18">
        <f>E39*0.05</f>
        <v>145.20000000000002</v>
      </c>
      <c r="G39" s="18"/>
      <c r="H39" s="20">
        <v>49.2</v>
      </c>
      <c r="I39" s="21"/>
      <c r="J39" s="20">
        <v>0</v>
      </c>
      <c r="K39" s="20"/>
      <c r="L39" s="11">
        <f>E39+F39-H39+I39-J39</f>
        <v>3000</v>
      </c>
    </row>
    <row r="40" spans="1:12" ht="36" x14ac:dyDescent="0.25">
      <c r="A40" s="13" t="s">
        <v>133</v>
      </c>
      <c r="B40" s="90" t="s">
        <v>134</v>
      </c>
      <c r="C40" s="28">
        <v>113</v>
      </c>
      <c r="D40" s="46">
        <v>15</v>
      </c>
      <c r="E40" s="11">
        <v>3102.45</v>
      </c>
      <c r="F40" s="18">
        <f>E40*0.05</f>
        <v>155.1225</v>
      </c>
      <c r="G40" s="18"/>
      <c r="H40" s="95">
        <v>91.04</v>
      </c>
      <c r="I40" s="96">
        <v>0</v>
      </c>
      <c r="J40" s="31">
        <v>0</v>
      </c>
      <c r="K40" s="31"/>
      <c r="L40" s="11">
        <f>E40+F40-H40+I40-J40-K40</f>
        <v>3166.5324999999998</v>
      </c>
    </row>
    <row r="41" spans="1:12" ht="18" x14ac:dyDescent="0.25">
      <c r="A41" s="50" t="s">
        <v>56</v>
      </c>
      <c r="B41" s="51" t="s">
        <v>57</v>
      </c>
      <c r="C41" s="28">
        <v>113</v>
      </c>
      <c r="D41" s="52">
        <v>15</v>
      </c>
      <c r="E41" s="11">
        <v>2957.13</v>
      </c>
      <c r="F41" s="18">
        <f>E41*0.05</f>
        <v>147.85650000000001</v>
      </c>
      <c r="G41" s="18">
        <v>115</v>
      </c>
      <c r="H41" s="53">
        <v>54.99</v>
      </c>
      <c r="I41" s="54">
        <v>0</v>
      </c>
      <c r="J41" s="53">
        <v>0</v>
      </c>
      <c r="K41" s="53"/>
      <c r="L41" s="11">
        <f>E41+F41-H41+I41-J41-K41+G41</f>
        <v>3164.9965000000002</v>
      </c>
    </row>
    <row r="42" spans="1:12" x14ac:dyDescent="0.25">
      <c r="A42" s="82" t="s">
        <v>102</v>
      </c>
      <c r="B42" s="83" t="s">
        <v>103</v>
      </c>
      <c r="C42" s="28">
        <v>113</v>
      </c>
      <c r="D42" s="72">
        <v>15</v>
      </c>
      <c r="E42" s="11">
        <v>3169.08</v>
      </c>
      <c r="F42" s="18">
        <f>E42*0.05</f>
        <v>158.45400000000001</v>
      </c>
      <c r="G42" s="18"/>
      <c r="H42" s="84">
        <v>98.294175999999993</v>
      </c>
      <c r="I42" s="85">
        <v>0</v>
      </c>
      <c r="J42" s="84"/>
      <c r="K42" s="84"/>
      <c r="L42" s="11">
        <f>E42+F42-H42+I42-J42</f>
        <v>3229.2398240000002</v>
      </c>
    </row>
    <row r="43" spans="1:12" ht="18" x14ac:dyDescent="0.25">
      <c r="A43" s="50" t="s">
        <v>149</v>
      </c>
      <c r="B43" s="51" t="s">
        <v>148</v>
      </c>
      <c r="C43" s="28">
        <v>113</v>
      </c>
      <c r="D43" s="52">
        <v>15</v>
      </c>
      <c r="E43" s="11">
        <v>3114.8355000000001</v>
      </c>
      <c r="F43" s="18">
        <f>E43*0.05</f>
        <v>155.74177500000002</v>
      </c>
      <c r="G43" s="18"/>
      <c r="H43" s="78">
        <v>92.392374400000023</v>
      </c>
      <c r="I43" s="79">
        <v>0</v>
      </c>
      <c r="J43" s="76">
        <v>0</v>
      </c>
      <c r="K43" s="76"/>
      <c r="L43" s="11">
        <f>E43+F43-H43+I43-J43</f>
        <v>3178.1849006000002</v>
      </c>
    </row>
    <row r="44" spans="1:12" ht="18" x14ac:dyDescent="0.25">
      <c r="A44" s="41" t="s">
        <v>163</v>
      </c>
      <c r="B44" s="90" t="s">
        <v>164</v>
      </c>
      <c r="C44" s="28">
        <v>113</v>
      </c>
      <c r="D44" s="46">
        <v>15</v>
      </c>
      <c r="E44" s="11">
        <v>4120.91</v>
      </c>
      <c r="F44" s="18">
        <f>E44*0.05</f>
        <v>206.0455</v>
      </c>
      <c r="G44" s="18"/>
      <c r="H44" s="20">
        <v>326.95999999999998</v>
      </c>
      <c r="I44" s="21">
        <v>0</v>
      </c>
      <c r="J44" s="20">
        <v>0</v>
      </c>
      <c r="K44" s="20"/>
      <c r="L44" s="11">
        <f>E44+F44-H44+I44-J44</f>
        <v>3999.9955</v>
      </c>
    </row>
    <row r="45" spans="1:12" x14ac:dyDescent="0.25">
      <c r="A45" s="103" t="s">
        <v>156</v>
      </c>
      <c r="B45" s="51" t="s">
        <v>155</v>
      </c>
      <c r="C45" s="28">
        <v>113</v>
      </c>
      <c r="D45" s="52">
        <v>15</v>
      </c>
      <c r="E45" s="11">
        <v>3169.08</v>
      </c>
      <c r="F45" s="18">
        <f>E45*0.05</f>
        <v>158.45400000000001</v>
      </c>
      <c r="G45" s="18"/>
      <c r="H45" s="84">
        <v>98.294175999999993</v>
      </c>
      <c r="I45" s="85">
        <v>0</v>
      </c>
      <c r="J45" s="84">
        <v>0</v>
      </c>
      <c r="K45" s="84"/>
      <c r="L45" s="11">
        <f>E45+F45-H45+I45-J45</f>
        <v>3229.2398240000002</v>
      </c>
    </row>
    <row r="46" spans="1:12" ht="27" x14ac:dyDescent="0.25">
      <c r="A46" s="86" t="s">
        <v>108</v>
      </c>
      <c r="B46" s="88" t="s">
        <v>109</v>
      </c>
      <c r="C46" s="28">
        <v>113</v>
      </c>
      <c r="D46" s="72">
        <v>15</v>
      </c>
      <c r="E46" s="11">
        <v>3102.4500000000003</v>
      </c>
      <c r="F46" s="18">
        <f>E46*0.05</f>
        <v>155.12250000000003</v>
      </c>
      <c r="G46" s="18"/>
      <c r="H46" s="20">
        <v>91.044832000000014</v>
      </c>
      <c r="I46" s="21">
        <v>0</v>
      </c>
      <c r="J46" s="20">
        <v>0</v>
      </c>
      <c r="K46" s="20"/>
      <c r="L46" s="11">
        <f>E46+F46-H46+I46-J46</f>
        <v>3166.5276680000002</v>
      </c>
    </row>
    <row r="47" spans="1:12" x14ac:dyDescent="0.25">
      <c r="A47" s="15" t="s">
        <v>22</v>
      </c>
      <c r="B47" s="16" t="s">
        <v>23</v>
      </c>
      <c r="C47" s="17">
        <v>113</v>
      </c>
      <c r="D47" s="17">
        <v>15</v>
      </c>
      <c r="E47" s="11">
        <v>13312.35</v>
      </c>
      <c r="F47" s="18">
        <f>E47*0.05</f>
        <v>665.61750000000006</v>
      </c>
      <c r="G47" s="18"/>
      <c r="H47" s="19">
        <v>2234.7399999999998</v>
      </c>
      <c r="I47" s="18">
        <v>0</v>
      </c>
      <c r="J47" s="19">
        <v>0</v>
      </c>
      <c r="K47" s="19"/>
      <c r="L47" s="11">
        <f>E47+F47-H47+I47-J47-K47</f>
        <v>11743.227500000001</v>
      </c>
    </row>
    <row r="48" spans="1:12" x14ac:dyDescent="0.25">
      <c r="A48" s="64" t="s">
        <v>73</v>
      </c>
      <c r="B48" s="65" t="s">
        <v>74</v>
      </c>
      <c r="C48" s="66">
        <v>113</v>
      </c>
      <c r="D48" s="67">
        <v>15</v>
      </c>
      <c r="E48" s="11">
        <v>5242.98</v>
      </c>
      <c r="F48" s="18">
        <v>262.14999999999998</v>
      </c>
      <c r="G48" s="18"/>
      <c r="H48" s="29">
        <v>505.13</v>
      </c>
      <c r="I48" s="30"/>
      <c r="J48" s="31"/>
      <c r="K48" s="31"/>
      <c r="L48" s="11">
        <f>E48+F48-H48+I48-J48-K48</f>
        <v>4999.9999999999991</v>
      </c>
    </row>
    <row r="49" spans="1:12" ht="18" x14ac:dyDescent="0.25">
      <c r="A49" s="77" t="s">
        <v>92</v>
      </c>
      <c r="B49" s="51" t="s">
        <v>91</v>
      </c>
      <c r="C49" s="28">
        <v>113</v>
      </c>
      <c r="D49" s="52">
        <v>15</v>
      </c>
      <c r="E49" s="11">
        <v>2460.6675</v>
      </c>
      <c r="F49" s="18">
        <f>E49*0.05</f>
        <v>123.03337500000001</v>
      </c>
      <c r="G49" s="18"/>
      <c r="H49" s="20">
        <v>0</v>
      </c>
      <c r="I49" s="21">
        <v>14.031103999999999</v>
      </c>
      <c r="J49" s="76">
        <v>0</v>
      </c>
      <c r="K49" s="76"/>
      <c r="L49" s="11">
        <f>E49+F49-H49+I49-J49-K49+G49</f>
        <v>2597.7319790000001</v>
      </c>
    </row>
    <row r="50" spans="1:12" ht="22.5" x14ac:dyDescent="0.25">
      <c r="A50" s="13" t="s">
        <v>118</v>
      </c>
      <c r="B50" s="89" t="s">
        <v>119</v>
      </c>
      <c r="C50" s="28">
        <v>113</v>
      </c>
      <c r="D50" s="72">
        <v>15</v>
      </c>
      <c r="E50" s="11">
        <v>4304.7700000000004</v>
      </c>
      <c r="F50" s="18">
        <f>E50*0.05</f>
        <v>215.23850000000004</v>
      </c>
      <c r="G50" s="18"/>
      <c r="H50" s="11">
        <v>160.54</v>
      </c>
      <c r="I50" s="12">
        <v>0</v>
      </c>
      <c r="J50" s="11">
        <v>0</v>
      </c>
      <c r="K50" s="11"/>
      <c r="L50" s="11">
        <f>E50+F50-H50+I50-J50-K50</f>
        <v>4359.4685000000009</v>
      </c>
    </row>
    <row r="51" spans="1:12" x14ac:dyDescent="0.25">
      <c r="A51" s="56" t="s">
        <v>60</v>
      </c>
      <c r="B51" s="57" t="s">
        <v>53</v>
      </c>
      <c r="C51" s="28">
        <v>113</v>
      </c>
      <c r="D51" s="46">
        <v>15</v>
      </c>
      <c r="E51" s="11">
        <v>2261.37</v>
      </c>
      <c r="F51" s="18">
        <f>E51*0.05</f>
        <v>113.0685</v>
      </c>
      <c r="G51" s="18"/>
      <c r="H51" s="20">
        <v>0</v>
      </c>
      <c r="I51" s="21">
        <v>42.74</v>
      </c>
      <c r="J51" s="40">
        <v>0</v>
      </c>
      <c r="K51" s="40"/>
      <c r="L51" s="11">
        <f>E51+F51-H51+I51-J51-K51</f>
        <v>2417.1784999999995</v>
      </c>
    </row>
    <row r="52" spans="1:12" ht="18" x14ac:dyDescent="0.25">
      <c r="A52" s="26" t="s">
        <v>38</v>
      </c>
      <c r="B52" s="36" t="s">
        <v>39</v>
      </c>
      <c r="C52" s="28">
        <v>113</v>
      </c>
      <c r="D52" s="37">
        <v>15</v>
      </c>
      <c r="E52" s="11">
        <f>241.34*15</f>
        <v>3620.1</v>
      </c>
      <c r="F52" s="18">
        <f>E52*0.05</f>
        <v>181.005</v>
      </c>
      <c r="G52" s="18"/>
      <c r="H52" s="38">
        <v>165.07</v>
      </c>
      <c r="I52" s="39">
        <v>0</v>
      </c>
      <c r="J52" s="38">
        <v>0</v>
      </c>
      <c r="K52" s="38"/>
      <c r="L52" s="11">
        <f>E52+F52-H52+I52-J52-K52</f>
        <v>3636.0349999999999</v>
      </c>
    </row>
    <row r="53" spans="1:12" ht="27" x14ac:dyDescent="0.25">
      <c r="A53" s="86" t="s">
        <v>110</v>
      </c>
      <c r="B53" s="88" t="s">
        <v>111</v>
      </c>
      <c r="C53" s="28">
        <v>113</v>
      </c>
      <c r="D53" s="72">
        <v>15</v>
      </c>
      <c r="E53" s="11">
        <v>1116.855</v>
      </c>
      <c r="F53" s="18">
        <f>E53*0.05</f>
        <v>55.842750000000002</v>
      </c>
      <c r="G53" s="18"/>
      <c r="H53" s="53">
        <v>0</v>
      </c>
      <c r="I53" s="54">
        <v>141.94072</v>
      </c>
      <c r="J53" s="53">
        <v>0</v>
      </c>
      <c r="K53" s="53"/>
      <c r="L53" s="11">
        <f>E53+F53-H53+I53-J53</f>
        <v>1314.6384700000001</v>
      </c>
    </row>
    <row r="54" spans="1:12" ht="18" x14ac:dyDescent="0.25">
      <c r="A54" s="13" t="s">
        <v>121</v>
      </c>
      <c r="B54" s="90" t="s">
        <v>122</v>
      </c>
      <c r="C54" s="28">
        <v>113</v>
      </c>
      <c r="D54" s="46">
        <v>15</v>
      </c>
      <c r="E54" s="11">
        <v>3102.4500000000003</v>
      </c>
      <c r="F54" s="18">
        <f>E54*0.05</f>
        <v>155.12250000000003</v>
      </c>
      <c r="G54" s="18"/>
      <c r="H54" s="20">
        <v>91.044832000000014</v>
      </c>
      <c r="I54" s="21">
        <v>0</v>
      </c>
      <c r="J54" s="20">
        <v>0</v>
      </c>
      <c r="K54" s="20"/>
      <c r="L54" s="11">
        <f>E54+F54-H54+I54-J54-K54</f>
        <v>3166.5276680000002</v>
      </c>
    </row>
    <row r="55" spans="1:12" ht="18" x14ac:dyDescent="0.25">
      <c r="A55" s="13" t="s">
        <v>26</v>
      </c>
      <c r="B55" s="23" t="s">
        <v>27</v>
      </c>
      <c r="C55" s="24">
        <v>113</v>
      </c>
      <c r="D55" s="24">
        <v>15</v>
      </c>
      <c r="E55" s="11">
        <v>5827.5</v>
      </c>
      <c r="F55" s="18">
        <f>E55*0.05</f>
        <v>291.375</v>
      </c>
      <c r="G55" s="18"/>
      <c r="H55" s="22">
        <v>609.88</v>
      </c>
      <c r="I55" s="25">
        <v>0</v>
      </c>
      <c r="J55" s="22">
        <v>0</v>
      </c>
      <c r="K55" s="22"/>
      <c r="L55" s="11">
        <f>E55+F55-H55+I55-J55-K55</f>
        <v>5508.9949999999999</v>
      </c>
    </row>
    <row r="56" spans="1:12" x14ac:dyDescent="0.25">
      <c r="A56" s="13" t="s">
        <v>129</v>
      </c>
      <c r="B56" s="90" t="s">
        <v>130</v>
      </c>
      <c r="C56" s="28">
        <v>113</v>
      </c>
      <c r="D56" s="46">
        <v>15</v>
      </c>
      <c r="E56" s="11">
        <v>3102.45</v>
      </c>
      <c r="F56" s="18">
        <f>E56*0.05</f>
        <v>155.1225</v>
      </c>
      <c r="G56" s="18"/>
      <c r="H56" s="20">
        <v>91.044832000000014</v>
      </c>
      <c r="I56" s="21">
        <v>0</v>
      </c>
      <c r="J56" s="20">
        <v>0</v>
      </c>
      <c r="K56" s="20"/>
      <c r="L56" s="11">
        <f>E56+F56-H56+I56-J56-K56</f>
        <v>3166.5276679999997</v>
      </c>
    </row>
    <row r="57" spans="1:12" x14ac:dyDescent="0.25">
      <c r="A57" s="44" t="s">
        <v>52</v>
      </c>
      <c r="B57" s="45" t="s">
        <v>53</v>
      </c>
      <c r="C57" s="28">
        <v>113</v>
      </c>
      <c r="D57" s="37">
        <v>15</v>
      </c>
      <c r="E57" s="11">
        <v>2261.37</v>
      </c>
      <c r="F57" s="18">
        <f>E57*0.05</f>
        <v>113.0685</v>
      </c>
      <c r="G57" s="18"/>
      <c r="H57" s="20">
        <v>0</v>
      </c>
      <c r="I57" s="21">
        <v>42.74</v>
      </c>
      <c r="J57" s="40">
        <v>0</v>
      </c>
      <c r="K57" s="40"/>
      <c r="L57" s="11">
        <f>E57+F57-H57+I57-J57-K57+G57</f>
        <v>2417.1784999999995</v>
      </c>
    </row>
    <row r="58" spans="1:12" x14ac:dyDescent="0.25">
      <c r="A58" s="58" t="s">
        <v>61</v>
      </c>
      <c r="B58" s="59" t="s">
        <v>62</v>
      </c>
      <c r="C58" s="28">
        <v>113</v>
      </c>
      <c r="D58" s="60">
        <v>15</v>
      </c>
      <c r="E58" s="11">
        <v>1790.3</v>
      </c>
      <c r="F58" s="18">
        <f>E58*0.05</f>
        <v>89.515000000000001</v>
      </c>
      <c r="G58" s="18"/>
      <c r="H58" s="20">
        <v>0</v>
      </c>
      <c r="I58" s="21">
        <v>86.84</v>
      </c>
      <c r="J58" s="20">
        <v>0</v>
      </c>
      <c r="K58" s="20"/>
      <c r="L58" s="11">
        <f>E58+F58-H58+I58-J58</f>
        <v>1966.655</v>
      </c>
    </row>
    <row r="59" spans="1:12" x14ac:dyDescent="0.25">
      <c r="A59" s="73" t="s">
        <v>85</v>
      </c>
      <c r="B59" s="51" t="s">
        <v>86</v>
      </c>
      <c r="C59" s="28">
        <v>113</v>
      </c>
      <c r="D59" s="67">
        <v>15</v>
      </c>
      <c r="E59" s="11">
        <v>787.41</v>
      </c>
      <c r="F59" s="18">
        <f>E59*0.05</f>
        <v>39.3705</v>
      </c>
      <c r="G59" s="18"/>
      <c r="H59" s="74">
        <v>0</v>
      </c>
      <c r="I59" s="75">
        <v>163.17519999999999</v>
      </c>
      <c r="J59" s="76">
        <v>0</v>
      </c>
      <c r="K59" s="76"/>
      <c r="L59" s="11">
        <f>E59+F59-H59+I59-J59-K59+G59</f>
        <v>989.95569999999998</v>
      </c>
    </row>
    <row r="60" spans="1:12" x14ac:dyDescent="0.25">
      <c r="A60" s="8" t="s">
        <v>16</v>
      </c>
      <c r="B60" s="9" t="s">
        <v>13</v>
      </c>
      <c r="C60" s="10">
        <v>111</v>
      </c>
      <c r="D60" s="10">
        <v>15</v>
      </c>
      <c r="E60" s="11">
        <v>2501.5700000000002</v>
      </c>
      <c r="F60" s="12">
        <f>E60*0.05</f>
        <v>125.07850000000002</v>
      </c>
      <c r="G60" s="12"/>
      <c r="H60" s="11">
        <v>0</v>
      </c>
      <c r="I60" s="12">
        <v>9.58</v>
      </c>
      <c r="J60" s="11">
        <v>0</v>
      </c>
      <c r="K60" s="11"/>
      <c r="L60" s="11">
        <f>E60+F60-H60+I60-J60-K60</f>
        <v>2636.2285000000002</v>
      </c>
    </row>
    <row r="61" spans="1:12" ht="18" x14ac:dyDescent="0.25">
      <c r="A61" s="73" t="s">
        <v>87</v>
      </c>
      <c r="B61" s="51" t="s">
        <v>88</v>
      </c>
      <c r="C61" s="28">
        <v>113</v>
      </c>
      <c r="D61" s="72">
        <v>15</v>
      </c>
      <c r="E61" s="11">
        <v>1790.3025</v>
      </c>
      <c r="F61" s="18">
        <f>E61*0.05</f>
        <v>89.515125000000012</v>
      </c>
      <c r="G61" s="18"/>
      <c r="H61" s="20">
        <v>0</v>
      </c>
      <c r="I61" s="21">
        <v>86.840079999999986</v>
      </c>
      <c r="J61" s="76">
        <v>0</v>
      </c>
      <c r="K61" s="76"/>
      <c r="L61" s="11">
        <f>E61+F61-H61+I61-J61-K61+G61</f>
        <v>1966.6577050000001</v>
      </c>
    </row>
    <row r="62" spans="1:12" ht="18" x14ac:dyDescent="0.25">
      <c r="A62" s="13" t="s">
        <v>123</v>
      </c>
      <c r="B62" s="90" t="s">
        <v>124</v>
      </c>
      <c r="C62" s="28">
        <v>113</v>
      </c>
      <c r="D62" s="46">
        <v>15</v>
      </c>
      <c r="E62" s="11">
        <v>2261.3700000000003</v>
      </c>
      <c r="F62" s="18">
        <f>E62*0.05</f>
        <v>113.06850000000003</v>
      </c>
      <c r="G62" s="18"/>
      <c r="H62" s="20">
        <v>0</v>
      </c>
      <c r="I62" s="21">
        <v>42.741759999999971</v>
      </c>
      <c r="J62" s="11">
        <v>0</v>
      </c>
      <c r="K62" s="11"/>
      <c r="L62" s="11">
        <f>E62+F62-H62+I62-J62-K62</f>
        <v>2417.1802600000001</v>
      </c>
    </row>
    <row r="63" spans="1:12" ht="18" x14ac:dyDescent="0.25">
      <c r="A63" s="77" t="s">
        <v>89</v>
      </c>
      <c r="B63" s="51" t="s">
        <v>88</v>
      </c>
      <c r="C63" s="28">
        <v>113</v>
      </c>
      <c r="D63" s="72">
        <v>15</v>
      </c>
      <c r="E63" s="11">
        <v>1790.3025</v>
      </c>
      <c r="F63" s="18">
        <f>E63*0.05</f>
        <v>89.515125000000012</v>
      </c>
      <c r="G63" s="18"/>
      <c r="H63" s="20">
        <v>0</v>
      </c>
      <c r="I63" s="21">
        <v>86.840079999999986</v>
      </c>
      <c r="J63" s="76">
        <v>0</v>
      </c>
      <c r="K63" s="76"/>
      <c r="L63" s="11">
        <f>E63+F63-H63+I63-J63-K63+G63</f>
        <v>1966.6577050000001</v>
      </c>
    </row>
    <row r="64" spans="1:12" x14ac:dyDescent="0.25">
      <c r="A64" s="81" t="s">
        <v>116</v>
      </c>
      <c r="B64" s="80" t="s">
        <v>117</v>
      </c>
      <c r="C64" s="28">
        <v>113</v>
      </c>
      <c r="D64" s="72">
        <v>15</v>
      </c>
      <c r="E64" s="11">
        <v>3102.45</v>
      </c>
      <c r="F64" s="18">
        <f>E64*0.05</f>
        <v>155.1225</v>
      </c>
      <c r="G64" s="18"/>
      <c r="H64" s="20">
        <v>91.044832000000014</v>
      </c>
      <c r="I64" s="21">
        <v>0</v>
      </c>
      <c r="J64" s="20">
        <v>0</v>
      </c>
      <c r="K64" s="20"/>
      <c r="L64" s="11">
        <f>E64+F64-H64+I64-J64-K64</f>
        <v>3166.5276679999997</v>
      </c>
    </row>
    <row r="65" spans="1:12" ht="18" x14ac:dyDescent="0.25">
      <c r="A65" s="33" t="s">
        <v>34</v>
      </c>
      <c r="B65" s="34" t="s">
        <v>35</v>
      </c>
      <c r="C65" s="28">
        <v>113</v>
      </c>
      <c r="D65" s="35">
        <v>15</v>
      </c>
      <c r="E65" s="11">
        <v>2261.37</v>
      </c>
      <c r="F65" s="18">
        <f>E65*0.05</f>
        <v>113.0685</v>
      </c>
      <c r="G65" s="18"/>
      <c r="H65" s="20">
        <v>0</v>
      </c>
      <c r="I65" s="21">
        <v>42.74</v>
      </c>
      <c r="J65" s="22">
        <v>0</v>
      </c>
      <c r="K65" s="22"/>
      <c r="L65" s="11">
        <f>E65+F65-H65+I65-J65-K65</f>
        <v>2417.1784999999995</v>
      </c>
    </row>
    <row r="66" spans="1:12" ht="36" x14ac:dyDescent="0.25">
      <c r="A66" s="55" t="s">
        <v>58</v>
      </c>
      <c r="B66" s="45" t="s">
        <v>59</v>
      </c>
      <c r="C66" s="28">
        <v>113</v>
      </c>
      <c r="D66" s="47">
        <v>15</v>
      </c>
      <c r="E66" s="11">
        <v>3102.45</v>
      </c>
      <c r="F66" s="18">
        <f>E66*0.05</f>
        <v>155.1225</v>
      </c>
      <c r="G66" s="18"/>
      <c r="H66" s="20">
        <v>91.04</v>
      </c>
      <c r="I66" s="21">
        <v>0</v>
      </c>
      <c r="J66" s="20">
        <v>0</v>
      </c>
      <c r="K66" s="20"/>
      <c r="L66" s="11">
        <f>E66+F66-H66+I66-J66-K66+G66</f>
        <v>3166.5324999999998</v>
      </c>
    </row>
    <row r="67" spans="1:12" x14ac:dyDescent="0.25">
      <c r="A67" s="8" t="s">
        <v>28</v>
      </c>
      <c r="B67" s="23" t="s">
        <v>29</v>
      </c>
      <c r="C67" s="24">
        <v>111</v>
      </c>
      <c r="D67" s="24">
        <v>15</v>
      </c>
      <c r="E67" s="11">
        <v>5827.5</v>
      </c>
      <c r="F67" s="18">
        <f>E67*0.05</f>
        <v>291.375</v>
      </c>
      <c r="G67" s="18"/>
      <c r="H67" s="22">
        <v>609.88</v>
      </c>
      <c r="I67" s="25">
        <v>0</v>
      </c>
      <c r="J67" s="22">
        <v>0</v>
      </c>
      <c r="K67" s="22"/>
      <c r="L67" s="11">
        <f>E67+F67-H67+I67-J67-K67</f>
        <v>5508.9949999999999</v>
      </c>
    </row>
    <row r="68" spans="1:12" ht="18" x14ac:dyDescent="0.25">
      <c r="A68" s="13" t="s">
        <v>137</v>
      </c>
      <c r="B68" s="90" t="s">
        <v>138</v>
      </c>
      <c r="C68" s="28">
        <v>113</v>
      </c>
      <c r="D68" s="46">
        <v>15</v>
      </c>
      <c r="E68" s="11">
        <v>3102.4500000000003</v>
      </c>
      <c r="F68" s="18">
        <f>E68*0.05</f>
        <v>155.12250000000003</v>
      </c>
      <c r="G68" s="18"/>
      <c r="H68" s="20">
        <v>91.044832000000014</v>
      </c>
      <c r="I68" s="21">
        <v>0</v>
      </c>
      <c r="J68" s="20">
        <v>0</v>
      </c>
      <c r="K68" s="20"/>
      <c r="L68" s="11">
        <f>E68+F68-H68+I68-J68-K68</f>
        <v>3166.5276680000002</v>
      </c>
    </row>
    <row r="69" spans="1:12" x14ac:dyDescent="0.25">
      <c r="A69" s="33" t="s">
        <v>36</v>
      </c>
      <c r="B69" s="34" t="s">
        <v>37</v>
      </c>
      <c r="C69" s="28">
        <v>113</v>
      </c>
      <c r="D69" s="35">
        <v>15</v>
      </c>
      <c r="E69" s="11">
        <v>3102.45</v>
      </c>
      <c r="F69" s="18">
        <f>E69*0.05</f>
        <v>155.1225</v>
      </c>
      <c r="G69" s="18"/>
      <c r="H69" s="20">
        <v>91.04</v>
      </c>
      <c r="I69" s="21">
        <v>0</v>
      </c>
      <c r="J69" s="20">
        <v>0</v>
      </c>
      <c r="K69" s="20">
        <v>712.5</v>
      </c>
      <c r="L69" s="11">
        <f>E69+F69-H69+I69-J69-K69</f>
        <v>2454.0324999999998</v>
      </c>
    </row>
    <row r="70" spans="1:12" ht="18" x14ac:dyDescent="0.25">
      <c r="A70" s="81" t="s">
        <v>101</v>
      </c>
      <c r="B70" s="80" t="s">
        <v>99</v>
      </c>
      <c r="C70" s="28">
        <v>113</v>
      </c>
      <c r="D70" s="72">
        <v>15</v>
      </c>
      <c r="E70" s="11">
        <v>1790.3025</v>
      </c>
      <c r="F70" s="18">
        <f>E70*0.05</f>
        <v>89.515125000000012</v>
      </c>
      <c r="G70" s="18"/>
      <c r="H70" s="20">
        <v>0</v>
      </c>
      <c r="I70" s="21">
        <v>86.840079999999986</v>
      </c>
      <c r="J70" s="61"/>
      <c r="K70" s="61"/>
      <c r="L70" s="91">
        <f>E70+F70-H70+I70-J70-K70+G70</f>
        <v>1966.6577050000001</v>
      </c>
    </row>
    <row r="71" spans="1:12" ht="18" x14ac:dyDescent="0.25">
      <c r="A71" s="13" t="s">
        <v>127</v>
      </c>
      <c r="B71" s="90" t="s">
        <v>128</v>
      </c>
      <c r="C71" s="28">
        <v>113</v>
      </c>
      <c r="D71" s="46">
        <v>15</v>
      </c>
      <c r="E71" s="11">
        <v>2261.3700000000003</v>
      </c>
      <c r="F71" s="92">
        <f>E71*0.05</f>
        <v>113.06850000000003</v>
      </c>
      <c r="G71" s="92"/>
      <c r="H71" s="93">
        <v>0</v>
      </c>
      <c r="I71" s="94">
        <v>42.741759999999971</v>
      </c>
      <c r="J71" s="91">
        <v>0</v>
      </c>
      <c r="K71" s="91"/>
      <c r="L71" s="91">
        <f>E71+F71-H71+I71-J71-K71</f>
        <v>2417.1802600000001</v>
      </c>
    </row>
    <row r="72" spans="1:12" ht="18" x14ac:dyDescent="0.25">
      <c r="A72" s="32" t="s">
        <v>32</v>
      </c>
      <c r="B72" s="27" t="s">
        <v>33</v>
      </c>
      <c r="C72" s="28">
        <v>113</v>
      </c>
      <c r="D72" s="28">
        <v>15</v>
      </c>
      <c r="E72" s="11">
        <v>5170.2299999999996</v>
      </c>
      <c r="F72" s="18">
        <f>E72*0.05</f>
        <v>258.51150000000001</v>
      </c>
      <c r="G72" s="18"/>
      <c r="H72" s="29">
        <v>492.09</v>
      </c>
      <c r="I72" s="30">
        <v>0</v>
      </c>
      <c r="J72" s="31">
        <v>0</v>
      </c>
      <c r="K72" s="31">
        <v>0</v>
      </c>
      <c r="L72" s="11">
        <f>E72+F72-H72+I72-J72-K72</f>
        <v>4936.651499999999</v>
      </c>
    </row>
    <row r="73" spans="1:12" ht="18" x14ac:dyDescent="0.25">
      <c r="A73" s="58" t="s">
        <v>98</v>
      </c>
      <c r="B73" s="80" t="s">
        <v>99</v>
      </c>
      <c r="C73" s="28">
        <v>113</v>
      </c>
      <c r="D73" s="72">
        <v>15</v>
      </c>
      <c r="E73" s="11">
        <v>1790.3025</v>
      </c>
      <c r="F73" s="18">
        <f>E73*0.05</f>
        <v>89.515125000000012</v>
      </c>
      <c r="G73" s="18"/>
      <c r="H73" s="20">
        <v>0</v>
      </c>
      <c r="I73" s="21">
        <v>86.840079999999986</v>
      </c>
      <c r="J73" s="61">
        <v>0</v>
      </c>
      <c r="K73" s="61"/>
      <c r="L73" s="11">
        <f>E73+F73-H73+I73-J73-K73+G73</f>
        <v>1966.6577050000001</v>
      </c>
    </row>
    <row r="74" spans="1:12" ht="18" x14ac:dyDescent="0.25">
      <c r="A74" s="77" t="s">
        <v>90</v>
      </c>
      <c r="B74" s="51" t="s">
        <v>91</v>
      </c>
      <c r="C74" s="28">
        <v>113</v>
      </c>
      <c r="D74" s="72">
        <v>15</v>
      </c>
      <c r="E74" s="11">
        <v>2460.6675</v>
      </c>
      <c r="F74" s="18">
        <f>E74*0.05</f>
        <v>123.03337500000001</v>
      </c>
      <c r="G74" s="18"/>
      <c r="H74" s="20">
        <v>0</v>
      </c>
      <c r="I74" s="21">
        <v>14.031103999999999</v>
      </c>
      <c r="J74" s="106">
        <v>0</v>
      </c>
      <c r="K74" s="76"/>
      <c r="L74" s="11">
        <f>E74+F74-H74+I74-J74-K74+G74</f>
        <v>2597.7319790000001</v>
      </c>
    </row>
    <row r="75" spans="1:12" x14ac:dyDescent="0.25">
      <c r="A75" s="41" t="s">
        <v>161</v>
      </c>
      <c r="B75" s="90" t="s">
        <v>162</v>
      </c>
      <c r="C75" s="28">
        <v>113</v>
      </c>
      <c r="D75" s="52">
        <v>15</v>
      </c>
      <c r="E75" s="11">
        <v>2904</v>
      </c>
      <c r="F75" s="18">
        <f>E75*0.05</f>
        <v>145.20000000000002</v>
      </c>
      <c r="G75" s="18"/>
      <c r="H75" s="78">
        <v>49.2</v>
      </c>
      <c r="I75" s="79">
        <v>0</v>
      </c>
      <c r="J75" s="76">
        <v>0</v>
      </c>
      <c r="K75" s="76"/>
      <c r="L75" s="11">
        <f>E75+F75-H75+I75-J75</f>
        <v>3000</v>
      </c>
    </row>
    <row r="76" spans="1:12" ht="27" x14ac:dyDescent="0.25">
      <c r="A76" s="41" t="s">
        <v>146</v>
      </c>
      <c r="B76" s="90" t="s">
        <v>144</v>
      </c>
      <c r="C76" s="28">
        <v>113</v>
      </c>
      <c r="D76" s="52">
        <v>15</v>
      </c>
      <c r="E76" s="11">
        <v>2691.5099999999998</v>
      </c>
      <c r="F76" s="18">
        <f>E76*0.05</f>
        <v>134.57550000000001</v>
      </c>
      <c r="G76" s="18"/>
      <c r="H76" s="78">
        <v>26.09</v>
      </c>
      <c r="I76" s="79">
        <v>0</v>
      </c>
      <c r="J76" s="76">
        <v>0</v>
      </c>
      <c r="K76" s="76"/>
      <c r="L76" s="11">
        <f>E76+F76-H76+I76-J76-K76</f>
        <v>2799.9954999999995</v>
      </c>
    </row>
    <row r="77" spans="1:12" x14ac:dyDescent="0.25">
      <c r="A77" s="13" t="s">
        <v>19</v>
      </c>
      <c r="B77" s="9" t="s">
        <v>13</v>
      </c>
      <c r="C77" s="10">
        <v>111</v>
      </c>
      <c r="D77" s="10">
        <v>15</v>
      </c>
      <c r="E77" s="11">
        <v>2501.5700000000002</v>
      </c>
      <c r="F77" s="12">
        <f>E77*0.05</f>
        <v>125.07850000000002</v>
      </c>
      <c r="G77" s="12"/>
      <c r="H77" s="11">
        <v>0</v>
      </c>
      <c r="I77" s="12">
        <v>9.58</v>
      </c>
      <c r="J77" s="11">
        <v>0</v>
      </c>
      <c r="K77" s="11"/>
      <c r="L77" s="11">
        <f>E77+F77-H77+I77-J77-K77</f>
        <v>2636.2285000000002</v>
      </c>
    </row>
    <row r="78" spans="1:12" x14ac:dyDescent="0.25">
      <c r="A78" s="8" t="s">
        <v>12</v>
      </c>
      <c r="B78" s="9" t="s">
        <v>13</v>
      </c>
      <c r="C78" s="10">
        <v>111</v>
      </c>
      <c r="D78" s="10">
        <v>15</v>
      </c>
      <c r="E78" s="11">
        <v>2501.5700000000002</v>
      </c>
      <c r="F78" s="12">
        <f>E78*0.05</f>
        <v>125.07850000000002</v>
      </c>
      <c r="G78" s="12"/>
      <c r="H78" s="11">
        <v>0</v>
      </c>
      <c r="I78" s="12">
        <v>9.58</v>
      </c>
      <c r="J78" s="11">
        <v>0</v>
      </c>
      <c r="K78" s="11"/>
      <c r="L78" s="11">
        <f>E78+F78-H78+I78-J78-K78</f>
        <v>2636.2285000000002</v>
      </c>
    </row>
    <row r="79" spans="1:12" ht="18" x14ac:dyDescent="0.25">
      <c r="A79" s="50" t="s">
        <v>151</v>
      </c>
      <c r="B79" s="51" t="s">
        <v>148</v>
      </c>
      <c r="C79" s="28">
        <v>113</v>
      </c>
      <c r="D79" s="52">
        <v>15</v>
      </c>
      <c r="E79" s="11">
        <v>2957.13</v>
      </c>
      <c r="F79" s="18">
        <f>E79*0.05</f>
        <v>147.85650000000001</v>
      </c>
      <c r="G79" s="18"/>
      <c r="H79" s="78">
        <v>54.99</v>
      </c>
      <c r="I79" s="85">
        <v>0</v>
      </c>
      <c r="J79" s="84">
        <v>0</v>
      </c>
      <c r="K79" s="84"/>
      <c r="L79" s="11">
        <f>E79+F79-H79+I79-J79</f>
        <v>3049.9965000000002</v>
      </c>
    </row>
    <row r="80" spans="1:12" ht="18" x14ac:dyDescent="0.25">
      <c r="A80" s="44" t="s">
        <v>50</v>
      </c>
      <c r="B80" s="45" t="s">
        <v>51</v>
      </c>
      <c r="C80" s="28">
        <v>113</v>
      </c>
      <c r="D80" s="46">
        <v>15</v>
      </c>
      <c r="E80" s="11">
        <v>3102.45</v>
      </c>
      <c r="F80" s="18">
        <f>E80*0.05</f>
        <v>155.1225</v>
      </c>
      <c r="G80" s="18"/>
      <c r="H80" s="20">
        <v>91.04</v>
      </c>
      <c r="I80" s="21">
        <v>0</v>
      </c>
      <c r="J80" s="20">
        <v>0</v>
      </c>
      <c r="K80" s="20"/>
      <c r="L80" s="11">
        <f>E80+F80-H80+I80-J80-K80+G80</f>
        <v>3166.5324999999998</v>
      </c>
    </row>
    <row r="81" spans="1:12" x14ac:dyDescent="0.25">
      <c r="A81" s="33" t="s">
        <v>100</v>
      </c>
      <c r="B81" s="34" t="s">
        <v>37</v>
      </c>
      <c r="C81" s="28">
        <v>113</v>
      </c>
      <c r="D81" s="35">
        <v>15</v>
      </c>
      <c r="E81" s="11">
        <v>2243.9499999999998</v>
      </c>
      <c r="F81" s="18">
        <f>E81*0.05</f>
        <v>112.19749999999999</v>
      </c>
      <c r="G81" s="18">
        <f>115</f>
        <v>115</v>
      </c>
      <c r="H81" s="20"/>
      <c r="I81" s="21">
        <v>43.85</v>
      </c>
      <c r="J81" s="22">
        <v>0</v>
      </c>
      <c r="K81" s="22"/>
      <c r="L81" s="11">
        <f>E81+F81-H81+I81-J81-K81+G81</f>
        <v>2514.9974999999999</v>
      </c>
    </row>
    <row r="82" spans="1:12" ht="18" x14ac:dyDescent="0.25">
      <c r="A82" s="70" t="s">
        <v>83</v>
      </c>
      <c r="B82" s="71" t="s">
        <v>84</v>
      </c>
      <c r="C82" s="28">
        <v>113</v>
      </c>
      <c r="D82" s="72">
        <v>15</v>
      </c>
      <c r="E82" s="11">
        <v>1570.48</v>
      </c>
      <c r="F82" s="18">
        <f>E82*0.05</f>
        <v>78.524000000000001</v>
      </c>
      <c r="G82" s="18"/>
      <c r="H82" s="48">
        <v>0</v>
      </c>
      <c r="I82" s="49">
        <v>112.91</v>
      </c>
      <c r="J82" s="48">
        <v>0</v>
      </c>
      <c r="K82" s="48"/>
      <c r="L82" s="11">
        <f>E82+F82-H82+I82-J82</f>
        <v>1761.914</v>
      </c>
    </row>
    <row r="83" spans="1:12" ht="27" x14ac:dyDescent="0.25">
      <c r="A83" s="64" t="s">
        <v>79</v>
      </c>
      <c r="B83" s="65" t="s">
        <v>80</v>
      </c>
      <c r="C83" s="66">
        <v>113</v>
      </c>
      <c r="D83" s="67">
        <v>15</v>
      </c>
      <c r="E83" s="11">
        <v>3102.45</v>
      </c>
      <c r="F83" s="18">
        <f>E83*0.05</f>
        <v>155.1225</v>
      </c>
      <c r="G83" s="18"/>
      <c r="H83" s="29">
        <v>91.04</v>
      </c>
      <c r="I83" s="30">
        <v>0</v>
      </c>
      <c r="J83" s="31">
        <v>0</v>
      </c>
      <c r="K83" s="31"/>
      <c r="L83" s="11">
        <f>E83+F83-H83+I83-J83-K83</f>
        <v>3166.5324999999998</v>
      </c>
    </row>
    <row r="84" spans="1:12" ht="18" x14ac:dyDescent="0.25">
      <c r="A84" s="41" t="s">
        <v>48</v>
      </c>
      <c r="B84" s="42" t="s">
        <v>49</v>
      </c>
      <c r="C84" s="28">
        <v>113</v>
      </c>
      <c r="D84" s="43">
        <v>15</v>
      </c>
      <c r="E84" s="11">
        <v>2565.66</v>
      </c>
      <c r="F84" s="18">
        <f>E84*0.05</f>
        <v>128.28299999999999</v>
      </c>
      <c r="G84" s="18"/>
      <c r="H84" s="20"/>
      <c r="I84" s="21">
        <v>2.61</v>
      </c>
      <c r="J84" s="29">
        <v>0</v>
      </c>
      <c r="K84" s="29"/>
      <c r="L84" s="11">
        <f>E84+F84-H84+I84-J84-K84</f>
        <v>2696.5529999999999</v>
      </c>
    </row>
    <row r="85" spans="1:12" x14ac:dyDescent="0.25">
      <c r="A85" s="14" t="s">
        <v>21</v>
      </c>
      <c r="B85" s="9" t="s">
        <v>13</v>
      </c>
      <c r="C85" s="10">
        <v>111</v>
      </c>
      <c r="D85" s="10">
        <v>15</v>
      </c>
      <c r="E85" s="11">
        <v>2501.5700000000002</v>
      </c>
      <c r="F85" s="12">
        <f>E85*0.05</f>
        <v>125.07850000000002</v>
      </c>
      <c r="G85" s="12"/>
      <c r="H85" s="11">
        <v>0</v>
      </c>
      <c r="I85" s="12">
        <v>9.58</v>
      </c>
      <c r="J85" s="11">
        <v>0</v>
      </c>
      <c r="K85" s="11"/>
      <c r="L85" s="11">
        <f>E85+F85-H85+I85-J85-K85</f>
        <v>2636.2285000000002</v>
      </c>
    </row>
    <row r="86" spans="1:12" x14ac:dyDescent="0.25">
      <c r="A86" s="8" t="s">
        <v>14</v>
      </c>
      <c r="B86" s="9" t="s">
        <v>13</v>
      </c>
      <c r="C86" s="10">
        <v>111</v>
      </c>
      <c r="D86" s="10">
        <v>15</v>
      </c>
      <c r="E86" s="11">
        <v>2501.5700000000002</v>
      </c>
      <c r="F86" s="12">
        <f>E86*0.05</f>
        <v>125.07850000000002</v>
      </c>
      <c r="G86" s="12"/>
      <c r="H86" s="11">
        <v>0</v>
      </c>
      <c r="I86" s="12">
        <v>9.58</v>
      </c>
      <c r="J86" s="11">
        <v>0</v>
      </c>
      <c r="K86" s="11"/>
      <c r="L86" s="11">
        <f>E86+F86-H86+I86-J86-K86</f>
        <v>2636.2285000000002</v>
      </c>
    </row>
    <row r="87" spans="1:12" x14ac:dyDescent="0.25">
      <c r="A87" s="103" t="s">
        <v>154</v>
      </c>
      <c r="B87" s="51" t="s">
        <v>155</v>
      </c>
      <c r="C87" s="28">
        <v>113</v>
      </c>
      <c r="D87" s="52">
        <v>15</v>
      </c>
      <c r="E87" s="11">
        <v>3169.08</v>
      </c>
      <c r="F87" s="18">
        <f>E87*0.05</f>
        <v>158.45400000000001</v>
      </c>
      <c r="G87" s="18"/>
      <c r="H87" s="84">
        <v>98.294175999999993</v>
      </c>
      <c r="I87" s="85">
        <v>0</v>
      </c>
      <c r="J87" s="84">
        <v>0</v>
      </c>
      <c r="K87" s="84"/>
      <c r="L87" s="11">
        <f>E87+F87-H87+I87-J87</f>
        <v>3229.2398240000002</v>
      </c>
    </row>
    <row r="88" spans="1:12" ht="36" x14ac:dyDescent="0.25">
      <c r="A88" s="68" t="s">
        <v>75</v>
      </c>
      <c r="B88" s="65" t="s">
        <v>76</v>
      </c>
      <c r="C88" s="28">
        <v>113</v>
      </c>
      <c r="D88" s="69">
        <v>15</v>
      </c>
      <c r="E88" s="11">
        <v>2261.37</v>
      </c>
      <c r="F88" s="18">
        <f>E88*0.05</f>
        <v>113.0685</v>
      </c>
      <c r="G88" s="18"/>
      <c r="H88" s="20">
        <v>0</v>
      </c>
      <c r="I88" s="21">
        <v>42.74</v>
      </c>
      <c r="J88" s="22">
        <v>0</v>
      </c>
      <c r="K88" s="22"/>
      <c r="L88" s="11">
        <f>E88+F88-H88+I88-J88-K88</f>
        <v>2417.1784999999995</v>
      </c>
    </row>
    <row r="89" spans="1:12" ht="27" x14ac:dyDescent="0.25">
      <c r="A89" s="26" t="s">
        <v>40</v>
      </c>
      <c r="B89" s="36" t="s">
        <v>41</v>
      </c>
      <c r="C89" s="28">
        <v>113</v>
      </c>
      <c r="D89" s="37">
        <v>15</v>
      </c>
      <c r="E89" s="11">
        <v>2261.67</v>
      </c>
      <c r="F89" s="18">
        <f>E89*0.05</f>
        <v>113.08350000000002</v>
      </c>
      <c r="G89" s="18"/>
      <c r="H89" s="20">
        <v>0</v>
      </c>
      <c r="I89" s="21">
        <v>42.74</v>
      </c>
      <c r="J89" s="40">
        <v>0</v>
      </c>
      <c r="K89" s="40"/>
      <c r="L89" s="11">
        <f>E89+F89-H89+I89-J89-K89</f>
        <v>2417.4935</v>
      </c>
    </row>
    <row r="90" spans="1:12" x14ac:dyDescent="0.25">
      <c r="A90" s="32" t="s">
        <v>69</v>
      </c>
      <c r="B90" s="27" t="s">
        <v>70</v>
      </c>
      <c r="C90" s="28">
        <v>113</v>
      </c>
      <c r="D90" s="35">
        <v>15</v>
      </c>
      <c r="E90" s="11">
        <v>3102.45</v>
      </c>
      <c r="F90" s="18">
        <f>E90*0.05</f>
        <v>155.1225</v>
      </c>
      <c r="G90" s="18"/>
      <c r="H90" s="38">
        <v>91.04</v>
      </c>
      <c r="I90" s="39">
        <v>0</v>
      </c>
      <c r="J90" s="38">
        <v>0</v>
      </c>
      <c r="K90" s="38"/>
      <c r="L90" s="11">
        <f>E90+F90-H90+I90-J90-K90</f>
        <v>3166.5324999999998</v>
      </c>
    </row>
    <row r="91" spans="1:12" ht="18" x14ac:dyDescent="0.25">
      <c r="A91" s="13" t="s">
        <v>139</v>
      </c>
      <c r="B91" s="90" t="s">
        <v>140</v>
      </c>
      <c r="C91" s="28">
        <v>113</v>
      </c>
      <c r="D91" s="46">
        <v>15</v>
      </c>
      <c r="E91" s="11">
        <v>3102.4500000000003</v>
      </c>
      <c r="F91" s="18">
        <f>E91*0.05</f>
        <v>155.12250000000003</v>
      </c>
      <c r="G91" s="18"/>
      <c r="H91" s="20">
        <v>91.044832000000014</v>
      </c>
      <c r="I91" s="21">
        <v>0</v>
      </c>
      <c r="J91" s="20">
        <v>0</v>
      </c>
      <c r="K91" s="20"/>
      <c r="L91" s="11">
        <f>E91+F91-H91+I91-J91-K91</f>
        <v>3166.5276680000002</v>
      </c>
    </row>
    <row r="92" spans="1:12" x14ac:dyDescent="0.25">
      <c r="A92" s="8" t="s">
        <v>15</v>
      </c>
      <c r="B92" s="9" t="s">
        <v>13</v>
      </c>
      <c r="C92" s="10">
        <v>111</v>
      </c>
      <c r="D92" s="10">
        <v>15</v>
      </c>
      <c r="E92" s="11">
        <v>2501.5700000000002</v>
      </c>
      <c r="F92" s="12">
        <f>E92*0.05</f>
        <v>125.07850000000002</v>
      </c>
      <c r="G92" s="12"/>
      <c r="H92" s="11">
        <v>0</v>
      </c>
      <c r="I92" s="12">
        <v>9.58</v>
      </c>
      <c r="J92" s="11">
        <v>0</v>
      </c>
      <c r="K92" s="11"/>
      <c r="L92" s="11">
        <f>E92+F92-H92+I92-J92-K92</f>
        <v>2636.2285000000002</v>
      </c>
    </row>
  </sheetData>
  <sortState ref="A2:L92">
    <sortCondition ref="A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2019-04-16T19:02:39Z</dcterms:created>
  <dcterms:modified xsi:type="dcterms:W3CDTF">2019-04-16T19:03:28Z</dcterms:modified>
</cp:coreProperties>
</file>