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1 FEB" sheetId="1" r:id="rId1"/>
  </sheets>
  <definedNames>
    <definedName name="_xlnm.Print_Area" localSheetId="0">'1 FEB'!$A$1:$L$379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6" i="1" l="1"/>
  <c r="I366" i="1"/>
  <c r="H366" i="1"/>
  <c r="E366" i="1"/>
  <c r="F365" i="1"/>
  <c r="L365" i="1" s="1"/>
  <c r="F364" i="1"/>
  <c r="F366" i="1" s="1"/>
  <c r="K358" i="1"/>
  <c r="J358" i="1"/>
  <c r="I358" i="1"/>
  <c r="H358" i="1"/>
  <c r="G358" i="1"/>
  <c r="E358" i="1"/>
  <c r="F357" i="1"/>
  <c r="F358" i="1" s="1"/>
  <c r="J338" i="1"/>
  <c r="I338" i="1"/>
  <c r="H338" i="1"/>
  <c r="E338" i="1"/>
  <c r="F336" i="1"/>
  <c r="L336" i="1" s="1"/>
  <c r="F335" i="1"/>
  <c r="K330" i="1"/>
  <c r="J330" i="1"/>
  <c r="I330" i="1"/>
  <c r="H330" i="1"/>
  <c r="E330" i="1"/>
  <c r="F329" i="1"/>
  <c r="L329" i="1" s="1"/>
  <c r="F328" i="1"/>
  <c r="L328" i="1" s="1"/>
  <c r="F327" i="1"/>
  <c r="L327" i="1" s="1"/>
  <c r="F326" i="1"/>
  <c r="L326" i="1" s="1"/>
  <c r="F325" i="1"/>
  <c r="L325" i="1" s="1"/>
  <c r="F324" i="1"/>
  <c r="L324" i="1" s="1"/>
  <c r="F323" i="1"/>
  <c r="L323" i="1" s="1"/>
  <c r="F322" i="1"/>
  <c r="L322" i="1" s="1"/>
  <c r="K311" i="1"/>
  <c r="J311" i="1"/>
  <c r="I311" i="1"/>
  <c r="H311" i="1"/>
  <c r="E311" i="1"/>
  <c r="F310" i="1"/>
  <c r="L310" i="1" s="1"/>
  <c r="F309" i="1"/>
  <c r="L309" i="1" s="1"/>
  <c r="F308" i="1"/>
  <c r="L308" i="1" s="1"/>
  <c r="F307" i="1"/>
  <c r="F311" i="1" s="1"/>
  <c r="K299" i="1"/>
  <c r="J299" i="1"/>
  <c r="I299" i="1"/>
  <c r="H299" i="1"/>
  <c r="G299" i="1"/>
  <c r="E299" i="1"/>
  <c r="F298" i="1"/>
  <c r="L298" i="1" s="1"/>
  <c r="F297" i="1"/>
  <c r="A295" i="1"/>
  <c r="J290" i="1"/>
  <c r="I290" i="1"/>
  <c r="H290" i="1"/>
  <c r="E290" i="1"/>
  <c r="F289" i="1"/>
  <c r="L289" i="1" s="1"/>
  <c r="K288" i="1"/>
  <c r="K290" i="1" s="1"/>
  <c r="F288" i="1"/>
  <c r="F290" i="1" s="1"/>
  <c r="K275" i="1"/>
  <c r="J275" i="1"/>
  <c r="I275" i="1"/>
  <c r="H275" i="1"/>
  <c r="E275" i="1"/>
  <c r="F274" i="1"/>
  <c r="F275" i="1" s="1"/>
  <c r="K267" i="1"/>
  <c r="J267" i="1"/>
  <c r="I267" i="1"/>
  <c r="H267" i="1"/>
  <c r="E267" i="1"/>
  <c r="F266" i="1"/>
  <c r="F267" i="1" s="1"/>
  <c r="K253" i="1"/>
  <c r="J253" i="1"/>
  <c r="I253" i="1"/>
  <c r="H253" i="1"/>
  <c r="E253" i="1"/>
  <c r="F252" i="1"/>
  <c r="L252" i="1" s="1"/>
  <c r="F251" i="1"/>
  <c r="F253" i="1" s="1"/>
  <c r="K246" i="1"/>
  <c r="J246" i="1"/>
  <c r="I246" i="1"/>
  <c r="H246" i="1"/>
  <c r="E246" i="1"/>
  <c r="F245" i="1"/>
  <c r="L245" i="1" s="1"/>
  <c r="F244" i="1"/>
  <c r="F246" i="1" s="1"/>
  <c r="K238" i="1"/>
  <c r="J238" i="1"/>
  <c r="I238" i="1"/>
  <c r="H238" i="1"/>
  <c r="E238" i="1"/>
  <c r="F237" i="1"/>
  <c r="L237" i="1" s="1"/>
  <c r="F236" i="1"/>
  <c r="L236" i="1" s="1"/>
  <c r="F235" i="1"/>
  <c r="F238" i="1" s="1"/>
  <c r="K216" i="1"/>
  <c r="J216" i="1"/>
  <c r="I216" i="1"/>
  <c r="H216" i="1"/>
  <c r="E216" i="1"/>
  <c r="F215" i="1"/>
  <c r="L215" i="1" s="1"/>
  <c r="F214" i="1"/>
  <c r="L214" i="1" s="1"/>
  <c r="F213" i="1"/>
  <c r="L213" i="1" s="1"/>
  <c r="F212" i="1"/>
  <c r="L212" i="1" s="1"/>
  <c r="F211" i="1"/>
  <c r="L211" i="1" s="1"/>
  <c r="F210" i="1"/>
  <c r="F216" i="1" s="1"/>
  <c r="K204" i="1"/>
  <c r="J204" i="1"/>
  <c r="I204" i="1"/>
  <c r="H204" i="1"/>
  <c r="E204" i="1"/>
  <c r="F203" i="1"/>
  <c r="F204" i="1" s="1"/>
  <c r="K180" i="1"/>
  <c r="J180" i="1"/>
  <c r="I180" i="1"/>
  <c r="H180" i="1"/>
  <c r="G180" i="1"/>
  <c r="E180" i="1"/>
  <c r="F179" i="1"/>
  <c r="L179" i="1" s="1"/>
  <c r="F178" i="1"/>
  <c r="L178" i="1" s="1"/>
  <c r="F177" i="1"/>
  <c r="L177" i="1" s="1"/>
  <c r="F176" i="1"/>
  <c r="L176" i="1" s="1"/>
  <c r="F175" i="1"/>
  <c r="L175" i="1" s="1"/>
  <c r="F174" i="1"/>
  <c r="L174" i="1" s="1"/>
  <c r="F173" i="1"/>
  <c r="L173" i="1" s="1"/>
  <c r="F172" i="1"/>
  <c r="L172" i="1" s="1"/>
  <c r="F171" i="1"/>
  <c r="L171" i="1" s="1"/>
  <c r="F170" i="1"/>
  <c r="L170" i="1" s="1"/>
  <c r="F169" i="1"/>
  <c r="J152" i="1"/>
  <c r="I152" i="1"/>
  <c r="H152" i="1"/>
  <c r="E152" i="1"/>
  <c r="F150" i="1"/>
  <c r="F152" i="1" s="1"/>
  <c r="K145" i="1"/>
  <c r="J145" i="1"/>
  <c r="I145" i="1"/>
  <c r="H145" i="1"/>
  <c r="E145" i="1"/>
  <c r="F144" i="1"/>
  <c r="L144" i="1" s="1"/>
  <c r="F143" i="1"/>
  <c r="F145" i="1" s="1"/>
  <c r="J138" i="1"/>
  <c r="I138" i="1"/>
  <c r="H138" i="1"/>
  <c r="E138" i="1"/>
  <c r="F137" i="1"/>
  <c r="L137" i="1" s="1"/>
  <c r="F136" i="1"/>
  <c r="L136" i="1" s="1"/>
  <c r="L135" i="1"/>
  <c r="F134" i="1"/>
  <c r="F138" i="1" s="1"/>
  <c r="J119" i="1"/>
  <c r="I119" i="1"/>
  <c r="H119" i="1"/>
  <c r="E119" i="1"/>
  <c r="F118" i="1"/>
  <c r="F119" i="1" s="1"/>
  <c r="K111" i="1"/>
  <c r="J111" i="1"/>
  <c r="I111" i="1"/>
  <c r="H111" i="1"/>
  <c r="E111" i="1"/>
  <c r="F110" i="1"/>
  <c r="L110" i="1" s="1"/>
  <c r="F109" i="1"/>
  <c r="F111" i="1" s="1"/>
  <c r="E109" i="1"/>
  <c r="K104" i="1"/>
  <c r="J104" i="1"/>
  <c r="I104" i="1"/>
  <c r="H104" i="1"/>
  <c r="F104" i="1"/>
  <c r="E104" i="1"/>
  <c r="L103" i="1"/>
  <c r="F103" i="1"/>
  <c r="L102" i="1"/>
  <c r="F102" i="1"/>
  <c r="L101" i="1"/>
  <c r="F101" i="1"/>
  <c r="L100" i="1"/>
  <c r="L104" i="1" s="1"/>
  <c r="F100" i="1"/>
  <c r="K82" i="1"/>
  <c r="J82" i="1"/>
  <c r="I82" i="1"/>
  <c r="H82" i="1"/>
  <c r="G82" i="1"/>
  <c r="E82" i="1"/>
  <c r="F81" i="1"/>
  <c r="L81" i="1" s="1"/>
  <c r="F80" i="1"/>
  <c r="L80" i="1" s="1"/>
  <c r="F79" i="1"/>
  <c r="L79" i="1" s="1"/>
  <c r="F78" i="1"/>
  <c r="L78" i="1" s="1"/>
  <c r="F77" i="1"/>
  <c r="L77" i="1" s="1"/>
  <c r="F76" i="1"/>
  <c r="K71" i="1"/>
  <c r="J71" i="1"/>
  <c r="I71" i="1"/>
  <c r="H71" i="1"/>
  <c r="E71" i="1"/>
  <c r="F70" i="1"/>
  <c r="L70" i="1" s="1"/>
  <c r="F69" i="1"/>
  <c r="L69" i="1" s="1"/>
  <c r="F68" i="1"/>
  <c r="L68" i="1" s="1"/>
  <c r="F67" i="1"/>
  <c r="F71" i="1" s="1"/>
  <c r="K55" i="1"/>
  <c r="J55" i="1"/>
  <c r="I55" i="1"/>
  <c r="H55" i="1"/>
  <c r="F54" i="1"/>
  <c r="L54" i="1" s="1"/>
  <c r="E53" i="1"/>
  <c r="K49" i="1"/>
  <c r="J49" i="1"/>
  <c r="I49" i="1"/>
  <c r="H49" i="1"/>
  <c r="E49" i="1"/>
  <c r="F48" i="1"/>
  <c r="L48" i="1" s="1"/>
  <c r="F47" i="1"/>
  <c r="L47" i="1" s="1"/>
  <c r="F46" i="1"/>
  <c r="L46" i="1" s="1"/>
  <c r="F45" i="1"/>
  <c r="J41" i="1"/>
  <c r="I41" i="1"/>
  <c r="H41" i="1"/>
  <c r="E41" i="1"/>
  <c r="F40" i="1"/>
  <c r="L40" i="1" s="1"/>
  <c r="F39" i="1"/>
  <c r="J34" i="1"/>
  <c r="I34" i="1"/>
  <c r="H34" i="1"/>
  <c r="E34" i="1"/>
  <c r="F33" i="1"/>
  <c r="L33" i="1" s="1"/>
  <c r="F32" i="1"/>
  <c r="F34" i="1" s="1"/>
  <c r="A30" i="1"/>
  <c r="A37" i="1" s="1"/>
  <c r="A43" i="1" s="1"/>
  <c r="A51" i="1" s="1"/>
  <c r="A65" i="1" s="1"/>
  <c r="A74" i="1" s="1"/>
  <c r="A98" i="1" s="1"/>
  <c r="A107" i="1" s="1"/>
  <c r="J16" i="1"/>
  <c r="I16" i="1"/>
  <c r="H16" i="1"/>
  <c r="E16" i="1"/>
  <c r="F15" i="1"/>
  <c r="L15" i="1" s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/>
  <c r="L32" i="1" l="1"/>
  <c r="L34" i="1" s="1"/>
  <c r="F49" i="1"/>
  <c r="L143" i="1"/>
  <c r="L145" i="1" s="1"/>
  <c r="L150" i="1"/>
  <c r="L152" i="1" s="1"/>
  <c r="F180" i="1"/>
  <c r="L203" i="1"/>
  <c r="L204" i="1" s="1"/>
  <c r="L210" i="1"/>
  <c r="L216" i="1" s="1"/>
  <c r="L235" i="1"/>
  <c r="L238" i="1" s="1"/>
  <c r="L244" i="1"/>
  <c r="L246" i="1" s="1"/>
  <c r="L251" i="1"/>
  <c r="L253" i="1" s="1"/>
  <c r="L266" i="1"/>
  <c r="L267" i="1" s="1"/>
  <c r="L274" i="1"/>
  <c r="L275" i="1" s="1"/>
  <c r="L307" i="1"/>
  <c r="L311" i="1" s="1"/>
  <c r="F338" i="1"/>
  <c r="F16" i="1"/>
  <c r="L45" i="1"/>
  <c r="L49" i="1" s="1"/>
  <c r="F53" i="1"/>
  <c r="F55" i="1" s="1"/>
  <c r="E55" i="1"/>
  <c r="F82" i="1"/>
  <c r="L109" i="1"/>
  <c r="L111" i="1" s="1"/>
  <c r="L134" i="1"/>
  <c r="F299" i="1"/>
  <c r="F330" i="1"/>
  <c r="L357" i="1"/>
  <c r="L358" i="1" s="1"/>
  <c r="G370" i="1"/>
  <c r="A132" i="1"/>
  <c r="A141" i="1" s="1"/>
  <c r="A148" i="1" s="1"/>
  <c r="A167" i="1" s="1"/>
  <c r="A201" i="1" s="1"/>
  <c r="A208" i="1" s="1"/>
  <c r="A233" i="1" s="1"/>
  <c r="A116" i="1"/>
  <c r="L330" i="1"/>
  <c r="E370" i="1"/>
  <c r="H370" i="1"/>
  <c r="J370" i="1"/>
  <c r="L7" i="1"/>
  <c r="L16" i="1" s="1"/>
  <c r="F41" i="1"/>
  <c r="F370" i="1" s="1"/>
  <c r="L39" i="1"/>
  <c r="L41" i="1" s="1"/>
  <c r="L138" i="1"/>
  <c r="I370" i="1"/>
  <c r="K370" i="1"/>
  <c r="L67" i="1"/>
  <c r="L71" i="1" s="1"/>
  <c r="L76" i="1"/>
  <c r="L82" i="1" s="1"/>
  <c r="L118" i="1"/>
  <c r="L119" i="1" s="1"/>
  <c r="L169" i="1"/>
  <c r="L180" i="1" s="1"/>
  <c r="L288" i="1"/>
  <c r="L290" i="1" s="1"/>
  <c r="L297" i="1"/>
  <c r="L299" i="1" s="1"/>
  <c r="L335" i="1"/>
  <c r="L338" i="1" s="1"/>
  <c r="L364" i="1"/>
  <c r="L366" i="1" s="1"/>
  <c r="L53" i="1" l="1"/>
  <c r="L55" i="1" s="1"/>
  <c r="L370" i="1" s="1"/>
  <c r="A264" i="1"/>
  <c r="A242" i="1"/>
  <c r="A272" i="1" l="1"/>
  <c r="A286" i="1" s="1"/>
  <c r="A305" i="1" s="1"/>
  <c r="A320" i="1" s="1"/>
  <c r="A333" i="1" s="1"/>
  <c r="A249" i="1"/>
  <c r="A362" i="1" l="1"/>
  <c r="A355" i="1"/>
</calcChain>
</file>

<file path=xl/sharedStrings.xml><?xml version="1.0" encoding="utf-8"?>
<sst xmlns="http://schemas.openxmlformats.org/spreadsheetml/2006/main" count="663" uniqueCount="210">
  <si>
    <t>H. Ayuntamiento Constitucional de Cuautla, Jalisco</t>
  </si>
  <si>
    <t>Hacienda Municipal</t>
  </si>
  <si>
    <t>NOMINA DE SUELDOS</t>
  </si>
  <si>
    <t xml:space="preserve">SALA DE REGIDORES </t>
  </si>
  <si>
    <t>PERIODO DEL 1 AL 15 DE FEBRRO DE 2019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</si>
  <si>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</si>
  <si>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</si>
  <si>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</si>
  <si>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</si>
  <si>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</si>
  <si>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</si>
  <si>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</si>
  <si>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</si>
  <si>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</si>
  <si>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</si>
  <si>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</si>
  <si>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</si>
  <si>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</si>
  <si>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</si>
  <si>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</si>
  <si>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</si>
  <si>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</si>
  <si>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</si>
  <si>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</si>
  <si>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</si>
  <si>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</si>
  <si>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</si>
  <si>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</si>
  <si>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LA.C DEISY ANALI GARCIA RAMIREZ</t>
  </si>
  <si>
    <t>L.C.P. ANA PATRICIA VACA PEREZ</t>
  </si>
  <si>
    <t>SECRETARIO GENERAL</t>
  </si>
  <si>
    <t>ENCARGADA DE HACIENDA MPAL</t>
  </si>
  <si>
    <t xml:space="preserve">PRESIDENCIA </t>
  </si>
  <si>
    <t>JUAN MANUEL ESTRELLA JIMENEZ</t>
  </si>
  <si>
    <t>PRESIDENTE</t>
  </si>
  <si>
    <t>BLANCA ELENA PALOS RODRIGUEZ</t>
  </si>
  <si>
    <t>SECRETARIA PARTICULAR DE PRESIDENCIA</t>
  </si>
  <si>
    <t>SECRETARIA Y SINDICATURA</t>
  </si>
  <si>
    <t>LUIS VARGAS RANGEL</t>
  </si>
  <si>
    <t>MIRIAM ZENAIDA MONTES BRISEÑO</t>
  </si>
  <si>
    <t>SINDICO</t>
  </si>
  <si>
    <t>OFICIALIA MAYOR Y JUEZ MUNICIPAL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</si>
  <si>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</si>
  <si>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</si>
  <si>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</si>
  <si>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</si>
  <si>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</si>
  <si>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</si>
  <si>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</si>
  <si>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</si>
  <si>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REGISTRO CIVIL</t>
  </si>
  <si>
    <t>LILIANA VANESSA AZPEITIA SOLTERO</t>
  </si>
  <si>
    <t>OFICIAL REGISTRO CIVIL</t>
  </si>
  <si>
    <t>SUSANA  ARACELI GONZALEZ CONTRERAS</t>
  </si>
  <si>
    <t>SECRETARIA DE REGISTRO CIVIL</t>
  </si>
  <si>
    <t>ING. LUIS VARGAS RANGEL</t>
  </si>
  <si>
    <t>HACIENDA MUNICIPAL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</si>
  <si>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</si>
  <si>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</si>
  <si>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</si>
  <si>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</si>
  <si>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</si>
  <si>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</si>
  <si>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</si>
  <si>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</si>
  <si>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DEPORTE Y EDUCACION PUBLICA MUNICIPAL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</si>
  <si>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</si>
  <si>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</si>
  <si>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</si>
  <si>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</si>
  <si>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</si>
  <si>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</si>
  <si>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</si>
  <si>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</si>
  <si>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</si>
  <si>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</si>
  <si>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</si>
  <si>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MANTENIMIENTO DE INMUEBLES</t>
  </si>
  <si>
    <t>MARIA DE JESUS RODRIGUEZ JIMENEZ</t>
  </si>
  <si>
    <t>INTENDENTE</t>
  </si>
  <si>
    <t>ALMA LIZETH GONZALEZ GUITRON</t>
  </si>
  <si>
    <t>ALICIA LOPEZ RODRIGUEZ</t>
  </si>
  <si>
    <t>CARMEN RODRIGUEZ JIMENEZ</t>
  </si>
  <si>
    <t>IMPUESTO PREDIAL Y CATASTRO</t>
  </si>
  <si>
    <t>JOSE DE JESUS DE LA CRUZ RAMOS</t>
  </si>
  <si>
    <t>DIRECTOR DE CATASTRO</t>
  </si>
  <si>
    <t>BRENDA YULISSA ALMEJO MARTINEZ</t>
  </si>
  <si>
    <t>INSTITUTO MUNICIPAL DE LA MUJER</t>
  </si>
  <si>
    <t>TAIDE CHAVEZ CURIEL</t>
  </si>
  <si>
    <t>TITULAR IMM</t>
  </si>
  <si>
    <t>OBRAS PUBLICAS</t>
  </si>
  <si>
    <t>JOSE ISAIAS BARREDA GOMEZ</t>
  </si>
  <si>
    <t>DIRECTOR DE OBRAS PUBLISUBSIDIO AL EMPLEO</t>
  </si>
  <si>
    <t>JUAN MANUEL TORRES ARREOLA</t>
  </si>
  <si>
    <t>PROYECTISTA</t>
  </si>
  <si>
    <t>SONIA DE LA CRUZ MORAN</t>
  </si>
  <si>
    <t>SECRETARIA PARTICULAR DE OBRAS PUBLISUBSIDIO AL EMPLEO</t>
  </si>
  <si>
    <t>CARLOS MANUEL TORO FUENTES</t>
  </si>
  <si>
    <t>AUXILIAR DE OBRAS PUBLISUBSIDIO AL EMPLEO</t>
  </si>
  <si>
    <t>TRANSPARENCIA</t>
  </si>
  <si>
    <t>SANDRA SIRENIA SOLTERO BARAJAS</t>
  </si>
  <si>
    <t>TITULAR DE TRANSPARENCIA</t>
  </si>
  <si>
    <t>UNICO</t>
  </si>
  <si>
    <t>JOSE ENRIQUE VARGAS REYNAGA</t>
  </si>
  <si>
    <t>AUXILIAR  DE TRANSPARENCIA</t>
  </si>
  <si>
    <t>RASTRO MUNICIPAL</t>
  </si>
  <si>
    <t>SALVADOR VILLASEÑOR MACEDO</t>
  </si>
  <si>
    <t>MEDICO VETERINARIO</t>
  </si>
  <si>
    <t>ASEO PÚBLICO</t>
  </si>
  <si>
    <t>SUELDO 2018</t>
  </si>
  <si>
    <t>DESCUENTO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</si>
  <si>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</si>
  <si>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</si>
  <si>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</si>
  <si>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</si>
  <si>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</si>
  <si>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</si>
  <si>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</si>
  <si>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</si>
  <si>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</si>
  <si>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</si>
  <si>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</si>
  <si>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</si>
  <si>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</si>
  <si>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</si>
  <si>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</si>
  <si>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</si>
  <si>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</si>
  <si>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ALUMBRADO PUBLICO</t>
  </si>
  <si>
    <t>JOSE RODRIGUEZ JIMENEZ</t>
  </si>
  <si>
    <t>ELECTRICISTA</t>
  </si>
  <si>
    <t>AGUA DRENAJE Y ALCANTARILLADO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</si>
  <si>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</si>
  <si>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</si>
  <si>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</si>
  <si>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</si>
  <si>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</si>
  <si>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</si>
  <si>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</si>
  <si>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</si>
  <si>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</si>
  <si>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</si>
  <si>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</si>
  <si>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</si>
  <si>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SERVICIOS MEDICOS MUNICIPAL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</si>
  <si>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</si>
  <si>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</si>
  <si>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</si>
  <si>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</si>
  <si>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</si>
  <si>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CULTURA</t>
  </si>
  <si>
    <t>LUIS FELIPE SOLTERO BARAJAS</t>
  </si>
  <si>
    <t>DIRECTOR DE CULTURA</t>
  </si>
  <si>
    <t>MARIA ISABEL GARCIA TOVAR</t>
  </si>
  <si>
    <t>AUXILIAR DE CULTURA</t>
  </si>
  <si>
    <t>TURISMO Y ATENCION DE LA JUVENTUD</t>
  </si>
  <si>
    <t>JORGE DANIEL DE LA CRUZ MORA</t>
  </si>
  <si>
    <t>DIRECTOR DE TURISMO</t>
  </si>
  <si>
    <t>NORMA YULIANA SAUZA SOLTERO</t>
  </si>
  <si>
    <t>ENC, DE CASA DE LA CULTURA</t>
  </si>
  <si>
    <t>DESARROLLO SOCIAL</t>
  </si>
  <si>
    <t>LUZ ESTHER ANAYA LEDESMA</t>
  </si>
  <si>
    <t>DIRECTOR</t>
  </si>
  <si>
    <t>SERVICIO Y MANTENIMIENTO DE EQUIPO DE COMPUTO</t>
  </si>
  <si>
    <t xml:space="preserve">AARON DONATO DE LA CRUZ </t>
  </si>
  <si>
    <t>DIRECTOR DE INFORMATICA</t>
  </si>
  <si>
    <t>DEPARTAMENTO AGROPECUARIO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</si>
  <si>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</si>
  <si>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</si>
  <si>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</si>
  <si>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</si>
  <si>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</si>
  <si>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</si>
  <si>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</si>
  <si>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DIRECTOR DE ECOLOGIA</t>
  </si>
  <si>
    <t>VICTOR ALFONSO SANCHEZ CONTRERAS</t>
  </si>
  <si>
    <t>AUXILIAR DE INFORMATICA</t>
  </si>
  <si>
    <t>PROTECCION CIVIL</t>
  </si>
  <si>
    <t>JOEL RAMÍREZ ORTÍZ</t>
  </si>
  <si>
    <t>DIRECTOR DE PROTECCION CIVIL</t>
  </si>
  <si>
    <t>DANIEL CAMPOS NAVA</t>
  </si>
  <si>
    <t>AUXILIAR  DE PROTECCION CIVIL</t>
  </si>
  <si>
    <t>DAVID IBARRA MORAN</t>
  </si>
  <si>
    <t>ROBERTO CARLOS RAMIREZ HERNANDEZ</t>
  </si>
  <si>
    <t>SERVICIOS GENERALES</t>
  </si>
  <si>
    <t>EFREN ANAYA GARCIA</t>
  </si>
  <si>
    <t>PARQUES Y JAR</t>
  </si>
  <si>
    <t>5-5 TOTLA $15,249.9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</si>
  <si>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</si>
  <si>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</si>
  <si>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</si>
  <si>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</si>
  <si>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</si>
  <si>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</si>
  <si>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</si>
  <si>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</si>
  <si>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RELACIONES PÚBLICAS Y COMUNICACIÓN SOCIAL</t>
  </si>
  <si>
    <t>ANA LAURA LOERA DE LA CRUZ</t>
  </si>
  <si>
    <t>AUXILIAR DE COMUNICACIÓN SOCIAL</t>
  </si>
  <si>
    <t>BLANCA ELIZABETH BARTOLO BARAJAS</t>
  </si>
  <si>
    <t>REPART OFC Y CARTAS</t>
  </si>
  <si>
    <t>JURIDICO</t>
  </si>
  <si>
    <t>RICARDO PONCE OROZCO</t>
  </si>
  <si>
    <t>AUXILIAR</t>
  </si>
  <si>
    <t>MODULO DE MAQUINARIA</t>
  </si>
  <si>
    <t>JUAN CARLOS ALMEJO MARTINEZ</t>
  </si>
  <si>
    <t xml:space="preserve">ENCARGADO DE MODULO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</si>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</sst>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26">
    <xf numFmtId="0" fontId="0" fillId="0" borderId="0" xfId="0"/>
    <xf numFmtId="0" fontId="4" fillId="0" borderId="0" xfId="2" quotePrefix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7" fillId="0" borderId="0" xfId="2" applyFont="1" applyAlignment="1">
      <alignment horizontal="left" vertical="center" wrapText="1"/>
    </xf>
    <xf numFmtId="0" fontId="3" fillId="0" borderId="0" xfId="2" applyBorder="1" applyAlignment="1">
      <alignment horizontal="center"/>
    </xf>
    <xf numFmtId="0" fontId="3" fillId="0" borderId="0" xfId="2" applyBorder="1"/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6" fillId="0" borderId="0" xfId="2" applyFont="1" applyBorder="1" applyAlignment="1">
      <alignment horizontal="center"/>
    </xf>
    <xf numFmtId="0" fontId="8" fillId="0" borderId="1" xfId="2" applyFont="1" applyBorder="1" applyAlignment="1"/>
    <xf numFmtId="0" fontId="7" fillId="0" borderId="0" xfId="2" applyFont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/>
    </xf>
    <xf numFmtId="44" fontId="11" fillId="0" borderId="2" xfId="3" applyFont="1" applyFill="1" applyBorder="1"/>
    <xf numFmtId="44" fontId="11" fillId="0" borderId="2" xfId="3" applyFont="1" applyFill="1" applyBorder="1" applyAlignment="1">
      <alignment wrapText="1"/>
    </xf>
    <xf numFmtId="44" fontId="0" fillId="0" borderId="0" xfId="0" applyNumberFormat="1"/>
    <xf numFmtId="0" fontId="0" fillId="0" borderId="2" xfId="0" applyBorder="1"/>
    <xf numFmtId="43" fontId="11" fillId="0" borderId="0" xfId="4" applyFont="1" applyFill="1" applyBorder="1"/>
    <xf numFmtId="0" fontId="8" fillId="0" borderId="2" xfId="0" applyFont="1" applyFill="1" applyBorder="1"/>
    <xf numFmtId="49" fontId="0" fillId="0" borderId="0" xfId="0" applyNumberFormat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 applyFill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8" fillId="0" borderId="3" xfId="2" applyFont="1" applyFill="1" applyBorder="1"/>
    <xf numFmtId="164" fontId="8" fillId="0" borderId="4" xfId="2" applyNumberFormat="1" applyFont="1" applyFill="1" applyBorder="1"/>
    <xf numFmtId="164" fontId="8" fillId="0" borderId="4" xfId="2" applyNumberFormat="1" applyFont="1" applyFill="1" applyBorder="1" applyAlignment="1">
      <alignment wrapText="1"/>
    </xf>
    <xf numFmtId="0" fontId="8" fillId="0" borderId="0" xfId="2" applyFont="1" applyFill="1" applyBorder="1"/>
    <xf numFmtId="164" fontId="8" fillId="0" borderId="0" xfId="2" applyNumberFormat="1" applyFont="1" applyFill="1" applyBorder="1"/>
    <xf numFmtId="164" fontId="8" fillId="0" borderId="0" xfId="2" applyNumberFormat="1" applyFont="1" applyFill="1" applyBorder="1" applyAlignment="1">
      <alignment wrapText="1"/>
    </xf>
    <xf numFmtId="0" fontId="2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0" fontId="4" fillId="0" borderId="0" xfId="2" quotePrefix="1" applyFont="1" applyBorder="1" applyAlignment="1"/>
    <xf numFmtId="0" fontId="6" fillId="0" borderId="0" xfId="5" applyFont="1" applyFill="1" applyBorder="1"/>
    <xf numFmtId="0" fontId="7" fillId="0" borderId="0" xfId="5" applyFont="1" applyFill="1" applyAlignment="1">
      <alignment horizontal="left" vertical="center" wrapText="1"/>
    </xf>
    <xf numFmtId="0" fontId="3" fillId="0" borderId="0" xfId="5" applyFill="1" applyBorder="1" applyAlignment="1">
      <alignment horizontal="center"/>
    </xf>
    <xf numFmtId="0" fontId="3" fillId="0" borderId="0" xfId="5" applyFill="1" applyBorder="1"/>
    <xf numFmtId="0" fontId="3" fillId="0" borderId="0" xfId="5" applyFill="1" applyBorder="1" applyAlignment="1">
      <alignment wrapText="1"/>
    </xf>
    <xf numFmtId="0" fontId="6" fillId="0" borderId="0" xfId="5" applyFont="1" applyFill="1" applyBorder="1" applyAlignment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center"/>
    </xf>
    <xf numFmtId="0" fontId="11" fillId="0" borderId="0" xfId="5" applyFont="1" applyFill="1" applyBorder="1"/>
    <xf numFmtId="0" fontId="11" fillId="0" borderId="0" xfId="5" applyFont="1" applyFill="1" applyBorder="1" applyAlignment="1">
      <alignment wrapText="1"/>
    </xf>
    <xf numFmtId="0" fontId="8" fillId="0" borderId="2" xfId="5" applyFont="1" applyFill="1" applyBorder="1"/>
    <xf numFmtId="0" fontId="7" fillId="0" borderId="2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center"/>
    </xf>
    <xf numFmtId="44" fontId="11" fillId="0" borderId="2" xfId="6" applyFont="1" applyFill="1" applyBorder="1" applyAlignment="1">
      <alignment wrapText="1"/>
    </xf>
    <xf numFmtId="44" fontId="11" fillId="0" borderId="2" xfId="6" applyFont="1" applyFill="1" applyBorder="1"/>
    <xf numFmtId="8" fontId="0" fillId="0" borderId="0" xfId="1" applyNumberFormat="1" applyFont="1"/>
    <xf numFmtId="44" fontId="11" fillId="0" borderId="2" xfId="8" applyFont="1" applyFill="1" applyBorder="1"/>
    <xf numFmtId="44" fontId="11" fillId="0" borderId="2" xfId="8" applyFont="1" applyFill="1" applyBorder="1" applyAlignment="1">
      <alignment wrapText="1"/>
    </xf>
    <xf numFmtId="44" fontId="11" fillId="0" borderId="2" xfId="9" applyFont="1" applyFill="1" applyBorder="1"/>
    <xf numFmtId="16" fontId="0" fillId="0" borderId="0" xfId="0" applyNumberFormat="1"/>
    <xf numFmtId="0" fontId="8" fillId="0" borderId="0" xfId="5" applyFont="1" applyFill="1" applyBorder="1"/>
    <xf numFmtId="0" fontId="7" fillId="0" borderId="0" xfId="5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/>
    </xf>
    <xf numFmtId="0" fontId="8" fillId="0" borderId="3" xfId="5" applyFont="1" applyFill="1" applyBorder="1"/>
    <xf numFmtId="44" fontId="8" fillId="0" borderId="4" xfId="6" applyFont="1" applyFill="1" applyBorder="1"/>
    <xf numFmtId="44" fontId="8" fillId="0" borderId="4" xfId="6" applyFont="1" applyFill="1" applyBorder="1" applyAlignment="1">
      <alignment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10" quotePrefix="1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0" fontId="11" fillId="0" borderId="0" xfId="10" applyFont="1" applyFill="1" applyBorder="1"/>
    <xf numFmtId="44" fontId="11" fillId="0" borderId="0" xfId="9" applyFont="1" applyFill="1" applyBorder="1"/>
    <xf numFmtId="44" fontId="11" fillId="0" borderId="0" xfId="9" applyFont="1" applyFill="1" applyBorder="1" applyAlignment="1">
      <alignment wrapText="1"/>
    </xf>
    <xf numFmtId="0" fontId="7" fillId="0" borderId="2" xfId="10" applyFont="1" applyFill="1" applyBorder="1" applyAlignment="1">
      <alignment horizontal="left" vertical="center" wrapText="1"/>
    </xf>
    <xf numFmtId="0" fontId="11" fillId="0" borderId="2" xfId="10" applyFont="1" applyFill="1" applyBorder="1" applyAlignment="1">
      <alignment horizontal="center"/>
    </xf>
    <xf numFmtId="44" fontId="11" fillId="0" borderId="2" xfId="9" applyFont="1" applyFill="1" applyBorder="1" applyAlignment="1">
      <alignment wrapText="1"/>
    </xf>
    <xf numFmtId="44" fontId="11" fillId="0" borderId="8" xfId="9" applyFont="1" applyFill="1" applyBorder="1"/>
    <xf numFmtId="0" fontId="8" fillId="0" borderId="0" xfId="10" applyFont="1" applyFill="1" applyBorder="1"/>
    <xf numFmtId="0" fontId="7" fillId="0" borderId="0" xfId="10" applyFont="1" applyFill="1" applyBorder="1" applyAlignment="1">
      <alignment horizontal="left" vertical="center" wrapText="1"/>
    </xf>
    <xf numFmtId="0" fontId="8" fillId="0" borderId="0" xfId="10" applyFont="1" applyFill="1" applyBorder="1" applyAlignment="1">
      <alignment horizontal="center"/>
    </xf>
    <xf numFmtId="0" fontId="8" fillId="0" borderId="3" xfId="10" applyFont="1" applyFill="1" applyBorder="1"/>
    <xf numFmtId="44" fontId="8" fillId="0" borderId="4" xfId="9" applyFont="1" applyFill="1" applyBorder="1"/>
    <xf numFmtId="44" fontId="8" fillId="0" borderId="4" xfId="9" applyFont="1" applyFill="1" applyBorder="1" applyAlignment="1">
      <alignment wrapText="1"/>
    </xf>
    <xf numFmtId="44" fontId="8" fillId="0" borderId="9" xfId="9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0" fontId="11" fillId="0" borderId="0" xfId="12" applyFont="1" applyFill="1" applyBorder="1" applyAlignment="1">
      <alignment horizontal="center"/>
    </xf>
    <xf numFmtId="0" fontId="11" fillId="0" borderId="0" xfId="12" applyFont="1" applyFill="1" applyBorder="1"/>
    <xf numFmtId="44" fontId="11" fillId="0" borderId="0" xfId="13" applyFont="1" applyFill="1" applyBorder="1"/>
    <xf numFmtId="44" fontId="11" fillId="0" borderId="0" xfId="13" applyFont="1" applyFill="1" applyBorder="1" applyAlignment="1">
      <alignment wrapText="1"/>
    </xf>
    <xf numFmtId="0" fontId="8" fillId="0" borderId="2" xfId="14" applyFont="1" applyFill="1" applyBorder="1"/>
    <xf numFmtId="0" fontId="7" fillId="0" borderId="2" xfId="12" applyFont="1" applyFill="1" applyBorder="1" applyAlignment="1">
      <alignment horizontal="left" vertical="center" wrapText="1"/>
    </xf>
    <xf numFmtId="0" fontId="11" fillId="0" borderId="2" xfId="12" applyFont="1" applyFill="1" applyBorder="1" applyAlignment="1">
      <alignment horizontal="center"/>
    </xf>
    <xf numFmtId="44" fontId="11" fillId="0" borderId="2" xfId="15" applyFont="1" applyFill="1" applyBorder="1"/>
    <xf numFmtId="44" fontId="11" fillId="0" borderId="2" xfId="15" applyFont="1" applyFill="1" applyBorder="1" applyAlignment="1">
      <alignment wrapText="1"/>
    </xf>
    <xf numFmtId="44" fontId="11" fillId="0" borderId="2" xfId="16" applyFont="1" applyFill="1" applyBorder="1"/>
    <xf numFmtId="49" fontId="0" fillId="0" borderId="0" xfId="0" applyNumberFormat="1" applyFill="1" applyAlignment="1">
      <alignment horizontal="left"/>
    </xf>
    <xf numFmtId="0" fontId="8" fillId="0" borderId="2" xfId="12" applyFont="1" applyFill="1" applyBorder="1" applyAlignment="1">
      <alignment horizontal="left"/>
    </xf>
    <xf numFmtId="0" fontId="8" fillId="0" borderId="2" xfId="18" applyFont="1" applyFill="1" applyBorder="1" applyAlignment="1">
      <alignment horizontal="left"/>
    </xf>
    <xf numFmtId="0" fontId="7" fillId="0" borderId="2" xfId="18" applyFont="1" applyFill="1" applyBorder="1" applyAlignment="1">
      <alignment horizontal="left" vertical="center" wrapText="1"/>
    </xf>
    <xf numFmtId="0" fontId="11" fillId="0" borderId="2" xfId="18" applyFont="1" applyFill="1" applyBorder="1" applyAlignment="1">
      <alignment horizontal="center"/>
    </xf>
    <xf numFmtId="0" fontId="8" fillId="0" borderId="0" xfId="12" applyFont="1" applyFill="1" applyBorder="1"/>
    <xf numFmtId="0" fontId="7" fillId="0" borderId="0" xfId="12" applyFont="1" applyFill="1" applyBorder="1" applyAlignment="1">
      <alignment horizontal="left" vertical="center" wrapText="1"/>
    </xf>
    <xf numFmtId="0" fontId="8" fillId="0" borderId="0" xfId="12" applyFont="1" applyFill="1" applyBorder="1" applyAlignment="1">
      <alignment horizontal="center"/>
    </xf>
    <xf numFmtId="0" fontId="8" fillId="0" borderId="3" xfId="12" applyFont="1" applyFill="1" applyBorder="1"/>
    <xf numFmtId="44" fontId="8" fillId="0" borderId="4" xfId="13" applyFont="1" applyFill="1" applyBorder="1" applyAlignment="1">
      <alignment horizontal="right"/>
    </xf>
    <xf numFmtId="0" fontId="6" fillId="0" borderId="0" xfId="14" applyFont="1" applyFill="1" applyBorder="1" applyAlignment="1">
      <alignment horizontal="center"/>
    </xf>
    <xf numFmtId="0" fontId="11" fillId="0" borderId="0" xfId="14" applyFont="1" applyFill="1" applyBorder="1" applyAlignment="1">
      <alignment horizontal="center"/>
    </xf>
    <xf numFmtId="0" fontId="11" fillId="0" borderId="0" xfId="14" applyFont="1" applyFill="1" applyBorder="1"/>
    <xf numFmtId="44" fontId="11" fillId="0" borderId="0" xfId="19" applyFont="1" applyFill="1" applyBorder="1"/>
    <xf numFmtId="44" fontId="11" fillId="0" borderId="0" xfId="19" applyFont="1" applyFill="1" applyBorder="1" applyAlignment="1">
      <alignment wrapText="1"/>
    </xf>
    <xf numFmtId="0" fontId="7" fillId="0" borderId="2" xfId="14" applyFont="1" applyFill="1" applyBorder="1" applyAlignment="1">
      <alignment horizontal="left" vertical="center" wrapText="1"/>
    </xf>
    <xf numFmtId="0" fontId="11" fillId="0" borderId="2" xfId="14" applyFont="1" applyFill="1" applyBorder="1" applyAlignment="1">
      <alignment horizontal="center"/>
    </xf>
    <xf numFmtId="44" fontId="11" fillId="0" borderId="2" xfId="20" applyFont="1" applyFill="1" applyBorder="1"/>
    <xf numFmtId="44" fontId="11" fillId="0" borderId="2" xfId="20" applyFont="1" applyFill="1" applyBorder="1" applyAlignment="1">
      <alignment wrapText="1"/>
    </xf>
    <xf numFmtId="44" fontId="11" fillId="0" borderId="2" xfId="19" applyFont="1" applyFill="1" applyBorder="1"/>
    <xf numFmtId="0" fontId="8" fillId="0" borderId="0" xfId="14" applyFont="1" applyFill="1" applyBorder="1"/>
    <xf numFmtId="0" fontId="7" fillId="0" borderId="0" xfId="14" applyFont="1" applyFill="1" applyBorder="1" applyAlignment="1">
      <alignment horizontal="left" vertical="center" wrapText="1"/>
    </xf>
    <xf numFmtId="0" fontId="8" fillId="0" borderId="0" xfId="14" applyFont="1" applyFill="1" applyBorder="1" applyAlignment="1">
      <alignment horizontal="center"/>
    </xf>
    <xf numFmtId="0" fontId="8" fillId="0" borderId="3" xfId="14" applyFont="1" applyFill="1" applyBorder="1"/>
    <xf numFmtId="44" fontId="8" fillId="0" borderId="4" xfId="19" applyFont="1" applyFill="1" applyBorder="1"/>
    <xf numFmtId="44" fontId="8" fillId="0" borderId="0" xfId="19" applyFont="1" applyFill="1" applyBorder="1"/>
    <xf numFmtId="44" fontId="8" fillId="0" borderId="0" xfId="19" applyFont="1" applyFill="1" applyBorder="1" applyAlignment="1">
      <alignment wrapText="1"/>
    </xf>
    <xf numFmtId="0" fontId="6" fillId="0" borderId="0" xfId="21" applyFont="1" applyFill="1" applyBorder="1"/>
    <xf numFmtId="0" fontId="7" fillId="0" borderId="0" xfId="21" applyFont="1" applyFill="1" applyAlignment="1">
      <alignment horizontal="left" vertical="center" wrapText="1"/>
    </xf>
    <xf numFmtId="0" fontId="3" fillId="0" borderId="0" xfId="21" applyFill="1" applyBorder="1" applyAlignment="1">
      <alignment horizontal="center"/>
    </xf>
    <xf numFmtId="0" fontId="3" fillId="0" borderId="0" xfId="21" applyFill="1" applyBorder="1"/>
    <xf numFmtId="0" fontId="3" fillId="0" borderId="0" xfId="21" applyFill="1" applyBorder="1" applyAlignment="1">
      <alignment wrapText="1"/>
    </xf>
    <xf numFmtId="0" fontId="6" fillId="0" borderId="0" xfId="21" applyFont="1" applyFill="1" applyBorder="1" applyAlignment="1">
      <alignment horizontal="center"/>
    </xf>
    <xf numFmtId="0" fontId="11" fillId="0" borderId="0" xfId="21" applyFont="1" applyFill="1" applyBorder="1" applyAlignment="1">
      <alignment horizontal="center"/>
    </xf>
    <xf numFmtId="0" fontId="11" fillId="0" borderId="0" xfId="21" applyFont="1" applyFill="1" applyBorder="1"/>
    <xf numFmtId="44" fontId="11" fillId="0" borderId="0" xfId="15" applyFont="1" applyFill="1" applyBorder="1"/>
    <xf numFmtId="44" fontId="11" fillId="0" borderId="0" xfId="15" applyFont="1" applyFill="1" applyBorder="1" applyAlignment="1">
      <alignment wrapText="1"/>
    </xf>
    <xf numFmtId="0" fontId="8" fillId="0" borderId="2" xfId="21" applyFont="1" applyFill="1" applyBorder="1"/>
    <xf numFmtId="0" fontId="7" fillId="0" borderId="2" xfId="21" applyFont="1" applyFill="1" applyBorder="1" applyAlignment="1">
      <alignment horizontal="left" vertical="center" wrapText="1"/>
    </xf>
    <xf numFmtId="0" fontId="11" fillId="0" borderId="2" xfId="21" applyFont="1" applyFill="1" applyBorder="1" applyAlignment="1">
      <alignment horizontal="center"/>
    </xf>
    <xf numFmtId="0" fontId="8" fillId="0" borderId="0" xfId="21" applyFont="1" applyFill="1" applyBorder="1"/>
    <xf numFmtId="0" fontId="7" fillId="0" borderId="0" xfId="21" applyFont="1" applyFill="1" applyBorder="1" applyAlignment="1">
      <alignment horizontal="left" vertical="center" wrapText="1"/>
    </xf>
    <xf numFmtId="0" fontId="8" fillId="0" borderId="0" xfId="21" applyFont="1" applyFill="1" applyBorder="1" applyAlignment="1">
      <alignment horizontal="center"/>
    </xf>
    <xf numFmtId="0" fontId="8" fillId="0" borderId="3" xfId="21" applyFont="1" applyFill="1" applyBorder="1"/>
    <xf numFmtId="44" fontId="8" fillId="0" borderId="10" xfId="15" applyFont="1" applyFill="1" applyBorder="1"/>
    <xf numFmtId="44" fontId="8" fillId="0" borderId="0" xfId="15" applyFont="1" applyFill="1" applyBorder="1"/>
    <xf numFmtId="44" fontId="8" fillId="0" borderId="0" xfId="15" applyFont="1" applyFill="1" applyBorder="1" applyAlignment="1">
      <alignment wrapText="1"/>
    </xf>
    <xf numFmtId="0" fontId="6" fillId="0" borderId="0" xfId="22" applyFont="1" applyFill="1" applyBorder="1" applyAlignment="1">
      <alignment horizontal="center"/>
    </xf>
    <xf numFmtId="0" fontId="11" fillId="0" borderId="0" xfId="22" applyFont="1" applyFill="1" applyBorder="1" applyAlignment="1">
      <alignment horizontal="center"/>
    </xf>
    <xf numFmtId="0" fontId="11" fillId="0" borderId="0" xfId="22" applyFont="1" applyFill="1" applyBorder="1"/>
    <xf numFmtId="44" fontId="11" fillId="0" borderId="0" xfId="23" applyFont="1" applyFill="1" applyBorder="1"/>
    <xf numFmtId="44" fontId="11" fillId="0" borderId="0" xfId="23" applyFont="1" applyFill="1" applyBorder="1" applyAlignment="1">
      <alignment wrapText="1"/>
    </xf>
    <xf numFmtId="0" fontId="8" fillId="0" borderId="2" xfId="22" applyFont="1" applyFill="1" applyBorder="1"/>
    <xf numFmtId="0" fontId="7" fillId="0" borderId="2" xfId="22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  <xf numFmtId="0" fontId="11" fillId="0" borderId="2" xfId="22" applyFont="1" applyFill="1" applyBorder="1" applyAlignment="1">
      <alignment horizontal="center"/>
    </xf>
    <xf numFmtId="44" fontId="11" fillId="0" borderId="2" xfId="23" applyFont="1" applyFill="1" applyBorder="1"/>
    <xf numFmtId="44" fontId="11" fillId="0" borderId="2" xfId="23" applyFont="1" applyFill="1" applyBorder="1" applyAlignment="1">
      <alignment wrapText="1"/>
    </xf>
    <xf numFmtId="0" fontId="8" fillId="0" borderId="2" xfId="24" applyFont="1" applyFill="1" applyBorder="1" applyAlignment="1">
      <alignment horizontal="left"/>
    </xf>
    <xf numFmtId="0" fontId="7" fillId="0" borderId="2" xfId="24" applyFont="1" applyFill="1" applyBorder="1" applyAlignment="1">
      <alignment horizontal="left" vertical="center" wrapText="1"/>
    </xf>
    <xf numFmtId="0" fontId="11" fillId="0" borderId="2" xfId="24" applyFont="1" applyFill="1" applyBorder="1" applyAlignment="1">
      <alignment horizontal="center"/>
    </xf>
    <xf numFmtId="44" fontId="11" fillId="0" borderId="2" xfId="25" applyFont="1" applyFill="1" applyBorder="1"/>
    <xf numFmtId="44" fontId="11" fillId="0" borderId="2" xfId="25" applyFont="1" applyFill="1" applyBorder="1" applyAlignment="1">
      <alignment wrapText="1"/>
    </xf>
    <xf numFmtId="0" fontId="8" fillId="0" borderId="2" xfId="22" applyFont="1" applyFill="1" applyBorder="1" applyAlignment="1">
      <alignment vertical="center"/>
    </xf>
    <xf numFmtId="0" fontId="8" fillId="4" borderId="2" xfId="22" applyFont="1" applyFill="1" applyBorder="1" applyAlignment="1">
      <alignment horizontal="left"/>
    </xf>
    <xf numFmtId="0" fontId="7" fillId="4" borderId="2" xfId="22" applyFont="1" applyFill="1" applyBorder="1" applyAlignment="1">
      <alignment horizontal="left" vertical="center" wrapText="1"/>
    </xf>
    <xf numFmtId="0" fontId="8" fillId="0" borderId="0" xfId="22" applyFont="1" applyFill="1"/>
    <xf numFmtId="0" fontId="7" fillId="0" borderId="0" xfId="22" applyFont="1" applyFill="1" applyBorder="1" applyAlignment="1">
      <alignment horizontal="left" vertical="center" wrapText="1"/>
    </xf>
    <xf numFmtId="0" fontId="8" fillId="0" borderId="0" xfId="22" applyFont="1" applyFill="1" applyBorder="1" applyAlignment="1">
      <alignment horizontal="center"/>
    </xf>
    <xf numFmtId="0" fontId="8" fillId="0" borderId="11" xfId="22" applyFont="1" applyFill="1" applyBorder="1"/>
    <xf numFmtId="44" fontId="8" fillId="0" borderId="12" xfId="23" applyFont="1" applyFill="1" applyBorder="1" applyAlignment="1">
      <alignment horizontal="center"/>
    </xf>
    <xf numFmtId="0" fontId="8" fillId="0" borderId="0" xfId="22" applyFont="1" applyFill="1" applyBorder="1"/>
    <xf numFmtId="44" fontId="8" fillId="0" borderId="0" xfId="23" applyFont="1" applyFill="1" applyBorder="1" applyAlignment="1">
      <alignment horizontal="center"/>
    </xf>
    <xf numFmtId="44" fontId="8" fillId="0" borderId="0" xfId="23" applyFont="1" applyFill="1" applyBorder="1" applyAlignment="1">
      <alignment horizontal="center" wrapText="1"/>
    </xf>
    <xf numFmtId="0" fontId="6" fillId="0" borderId="0" xfId="26" applyFont="1" applyFill="1" applyBorder="1"/>
    <xf numFmtId="0" fontId="7" fillId="0" borderId="0" xfId="26" applyFont="1" applyFill="1" applyAlignment="1">
      <alignment horizontal="left" vertical="center" wrapText="1"/>
    </xf>
    <xf numFmtId="0" fontId="3" fillId="0" borderId="0" xfId="26" applyFill="1" applyBorder="1" applyAlignment="1">
      <alignment horizontal="center"/>
    </xf>
    <xf numFmtId="0" fontId="3" fillId="0" borderId="0" xfId="26" applyFill="1" applyBorder="1"/>
    <xf numFmtId="0" fontId="3" fillId="0" borderId="0" xfId="26" applyFill="1" applyBorder="1" applyAlignment="1">
      <alignment wrapText="1"/>
    </xf>
    <xf numFmtId="0" fontId="6" fillId="0" borderId="0" xfId="26" applyFont="1" applyFill="1" applyBorder="1" applyAlignment="1">
      <alignment horizontal="center"/>
    </xf>
    <xf numFmtId="0" fontId="11" fillId="0" borderId="0" xfId="26" applyFont="1" applyFill="1" applyBorder="1" applyAlignment="1">
      <alignment horizontal="center"/>
    </xf>
    <xf numFmtId="0" fontId="11" fillId="0" borderId="0" xfId="26" applyFont="1" applyFill="1" applyBorder="1"/>
    <xf numFmtId="44" fontId="11" fillId="0" borderId="0" xfId="8" applyFont="1" applyFill="1" applyBorder="1"/>
    <xf numFmtId="44" fontId="11" fillId="0" borderId="0" xfId="8" applyFont="1" applyFill="1" applyBorder="1" applyAlignment="1">
      <alignment wrapText="1"/>
    </xf>
    <xf numFmtId="0" fontId="8" fillId="0" borderId="2" xfId="26" applyFont="1" applyFill="1" applyBorder="1" applyAlignment="1">
      <alignment horizontal="left"/>
    </xf>
    <xf numFmtId="0" fontId="7" fillId="0" borderId="2" xfId="26" applyFont="1" applyFill="1" applyBorder="1" applyAlignment="1">
      <alignment horizontal="left" vertical="center" wrapText="1"/>
    </xf>
    <xf numFmtId="0" fontId="11" fillId="0" borderId="2" xfId="26" applyFont="1" applyFill="1" applyBorder="1" applyAlignment="1">
      <alignment horizontal="center"/>
    </xf>
    <xf numFmtId="44" fontId="11" fillId="0" borderId="2" xfId="26" applyNumberFormat="1" applyFont="1" applyFill="1" applyBorder="1"/>
    <xf numFmtId="0" fontId="8" fillId="0" borderId="2" xfId="26" applyFont="1" applyFill="1" applyBorder="1"/>
    <xf numFmtId="0" fontId="7" fillId="0" borderId="0" xfId="26" applyFont="1" applyFill="1" applyBorder="1" applyAlignment="1">
      <alignment horizontal="left" vertical="center" wrapText="1"/>
    </xf>
    <xf numFmtId="0" fontId="8" fillId="0" borderId="0" xfId="26" applyFont="1" applyFill="1" applyBorder="1" applyAlignment="1">
      <alignment horizontal="center"/>
    </xf>
    <xf numFmtId="0" fontId="8" fillId="0" borderId="3" xfId="26" applyFont="1" applyFill="1" applyBorder="1"/>
    <xf numFmtId="44" fontId="8" fillId="0" borderId="4" xfId="8" applyFont="1" applyFill="1" applyBorder="1"/>
    <xf numFmtId="0" fontId="6" fillId="0" borderId="0" xfId="18" applyFont="1" applyFill="1" applyBorder="1" applyAlignment="1">
      <alignment horizontal="center"/>
    </xf>
    <xf numFmtId="0" fontId="11" fillId="0" borderId="0" xfId="18" applyFont="1" applyFill="1" applyBorder="1" applyAlignment="1">
      <alignment horizontal="center"/>
    </xf>
    <xf numFmtId="0" fontId="11" fillId="0" borderId="0" xfId="18" applyFont="1" applyFill="1" applyBorder="1"/>
    <xf numFmtId="44" fontId="11" fillId="0" borderId="0" xfId="20" applyFont="1" applyFill="1" applyBorder="1"/>
    <xf numFmtId="44" fontId="11" fillId="0" borderId="0" xfId="20" applyFont="1" applyFill="1" applyBorder="1" applyAlignment="1">
      <alignment wrapText="1"/>
    </xf>
    <xf numFmtId="0" fontId="8" fillId="0" borderId="2" xfId="18" applyFont="1" applyFill="1" applyBorder="1"/>
    <xf numFmtId="0" fontId="8" fillId="0" borderId="0" xfId="18" applyFont="1" applyFill="1" applyBorder="1"/>
    <xf numFmtId="0" fontId="7" fillId="0" borderId="0" xfId="18" applyFont="1" applyFill="1" applyBorder="1" applyAlignment="1">
      <alignment horizontal="left" vertical="center" wrapText="1"/>
    </xf>
    <xf numFmtId="0" fontId="8" fillId="0" borderId="0" xfId="18" applyFont="1" applyFill="1" applyBorder="1" applyAlignment="1">
      <alignment horizontal="center"/>
    </xf>
    <xf numFmtId="0" fontId="8" fillId="0" borderId="3" xfId="18" applyFont="1" applyFill="1" applyBorder="1"/>
    <xf numFmtId="44" fontId="8" fillId="0" borderId="4" xfId="20" applyFont="1" applyFill="1" applyBorder="1"/>
    <xf numFmtId="44" fontId="0" fillId="0" borderId="0" xfId="0" applyNumberFormat="1" applyFill="1"/>
    <xf numFmtId="44" fontId="8" fillId="0" borderId="4" xfId="20" applyFont="1" applyFill="1" applyBorder="1" applyAlignment="1">
      <alignment wrapText="1"/>
    </xf>
    <xf numFmtId="0" fontId="6" fillId="0" borderId="0" xfId="27" applyFont="1" applyFill="1" applyBorder="1"/>
    <xf numFmtId="0" fontId="7" fillId="0" borderId="0" xfId="27" applyFont="1" applyFill="1" applyAlignment="1">
      <alignment horizontal="left" vertical="center" wrapText="1"/>
    </xf>
    <xf numFmtId="0" fontId="3" fillId="0" borderId="0" xfId="27" applyFill="1" applyBorder="1" applyAlignment="1">
      <alignment horizontal="center"/>
    </xf>
    <xf numFmtId="0" fontId="3" fillId="0" borderId="0" xfId="27" applyFill="1" applyBorder="1"/>
    <xf numFmtId="0" fontId="3" fillId="0" borderId="0" xfId="27" applyFill="1" applyBorder="1" applyAlignment="1">
      <alignment wrapText="1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/>
    <xf numFmtId="0" fontId="11" fillId="0" borderId="0" xfId="27" applyFont="1" applyFill="1" applyAlignment="1">
      <alignment horizontal="center"/>
    </xf>
    <xf numFmtId="0" fontId="11" fillId="0" borderId="0" xfId="27" applyFont="1" applyFill="1"/>
    <xf numFmtId="44" fontId="11" fillId="0" borderId="0" xfId="16" applyFont="1" applyFill="1"/>
    <xf numFmtId="44" fontId="11" fillId="0" borderId="0" xfId="16" applyFont="1" applyFill="1" applyAlignment="1">
      <alignment wrapText="1"/>
    </xf>
    <xf numFmtId="0" fontId="8" fillId="0" borderId="2" xfId="27" applyFont="1" applyFill="1" applyBorder="1" applyAlignment="1">
      <alignment horizontal="left" vertical="center"/>
    </xf>
    <xf numFmtId="0" fontId="7" fillId="0" borderId="2" xfId="27" applyFont="1" applyFill="1" applyBorder="1" applyAlignment="1">
      <alignment horizontal="left" vertical="center" wrapText="1"/>
    </xf>
    <xf numFmtId="0" fontId="11" fillId="0" borderId="2" xfId="27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8" fillId="0" borderId="2" xfId="27" applyFont="1" applyFill="1" applyBorder="1"/>
    <xf numFmtId="0" fontId="11" fillId="0" borderId="2" xfId="27" applyFont="1" applyFill="1" applyBorder="1" applyAlignment="1">
      <alignment horizontal="center"/>
    </xf>
    <xf numFmtId="0" fontId="8" fillId="0" borderId="0" xfId="27" applyFont="1" applyFill="1" applyBorder="1"/>
    <xf numFmtId="0" fontId="7" fillId="0" borderId="0" xfId="27" applyFont="1" applyFill="1" applyBorder="1" applyAlignment="1">
      <alignment horizontal="left" vertical="center" wrapText="1"/>
    </xf>
    <xf numFmtId="0" fontId="8" fillId="0" borderId="6" xfId="27" applyFont="1" applyFill="1" applyBorder="1" applyAlignment="1">
      <alignment horizontal="center"/>
    </xf>
    <xf numFmtId="0" fontId="8" fillId="0" borderId="3" xfId="27" applyFont="1" applyFill="1" applyBorder="1"/>
    <xf numFmtId="44" fontId="8" fillId="0" borderId="4" xfId="16" applyFont="1" applyFill="1" applyBorder="1"/>
    <xf numFmtId="44" fontId="8" fillId="0" borderId="4" xfId="16" applyFont="1" applyFill="1" applyBorder="1" applyAlignment="1">
      <alignment wrapText="1"/>
    </xf>
    <xf numFmtId="0" fontId="8" fillId="0" borderId="0" xfId="27" applyFont="1" applyFill="1" applyBorder="1" applyAlignment="1">
      <alignment horizontal="center"/>
    </xf>
    <xf numFmtId="44" fontId="8" fillId="0" borderId="0" xfId="16" applyFont="1" applyFill="1" applyBorder="1"/>
    <xf numFmtId="44" fontId="8" fillId="0" borderId="0" xfId="16" applyFont="1" applyFill="1" applyBorder="1" applyAlignment="1">
      <alignment wrapText="1"/>
    </xf>
    <xf numFmtId="0" fontId="11" fillId="0" borderId="0" xfId="28" applyFont="1" applyFill="1" applyBorder="1" applyAlignment="1">
      <alignment horizontal="center"/>
    </xf>
    <xf numFmtId="0" fontId="11" fillId="0" borderId="0" xfId="28" applyFont="1" applyFill="1" applyBorder="1"/>
    <xf numFmtId="44" fontId="11" fillId="0" borderId="0" xfId="29" applyFont="1" applyFill="1" applyBorder="1"/>
    <xf numFmtId="44" fontId="11" fillId="0" borderId="0" xfId="29" applyFont="1" applyFill="1" applyBorder="1" applyAlignment="1">
      <alignment wrapText="1"/>
    </xf>
    <xf numFmtId="0" fontId="8" fillId="0" borderId="2" xfId="28" applyFont="1" applyFill="1" applyBorder="1" applyAlignment="1">
      <alignment horizontal="left"/>
    </xf>
    <xf numFmtId="0" fontId="7" fillId="0" borderId="2" xfId="28" applyFont="1" applyFill="1" applyBorder="1" applyAlignment="1">
      <alignment horizontal="left" vertical="center" wrapText="1"/>
    </xf>
    <xf numFmtId="0" fontId="11" fillId="0" borderId="2" xfId="28" applyFont="1" applyFill="1" applyBorder="1" applyAlignment="1">
      <alignment horizontal="center"/>
    </xf>
    <xf numFmtId="0" fontId="7" fillId="0" borderId="2" xfId="28" quotePrefix="1" applyFont="1" applyFill="1" applyBorder="1" applyAlignment="1">
      <alignment horizontal="left" vertical="center" wrapText="1"/>
    </xf>
    <xf numFmtId="0" fontId="8" fillId="0" borderId="0" xfId="28" applyFont="1" applyFill="1" applyBorder="1"/>
    <xf numFmtId="0" fontId="7" fillId="0" borderId="0" xfId="28" applyFont="1" applyFill="1" applyBorder="1" applyAlignment="1">
      <alignment horizontal="left" vertical="center" wrapText="1"/>
    </xf>
    <xf numFmtId="0" fontId="8" fillId="0" borderId="0" xfId="28" applyFont="1" applyFill="1" applyBorder="1" applyAlignment="1">
      <alignment horizontal="center"/>
    </xf>
    <xf numFmtId="0" fontId="8" fillId="0" borderId="3" xfId="28" applyFont="1" applyFill="1" applyBorder="1"/>
    <xf numFmtId="44" fontId="8" fillId="0" borderId="4" xfId="29" applyFont="1" applyFill="1" applyBorder="1"/>
    <xf numFmtId="44" fontId="8" fillId="0" borderId="4" xfId="29" applyFont="1" applyFill="1" applyBorder="1" applyAlignment="1">
      <alignment wrapText="1"/>
    </xf>
    <xf numFmtId="44" fontId="8" fillId="0" borderId="0" xfId="29" applyFont="1" applyFill="1" applyBorder="1"/>
    <xf numFmtId="44" fontId="8" fillId="0" borderId="0" xfId="29" applyFont="1" applyFill="1" applyBorder="1" applyAlignment="1">
      <alignment wrapText="1"/>
    </xf>
    <xf numFmtId="0" fontId="6" fillId="0" borderId="0" xfId="24" applyFont="1" applyFill="1" applyBorder="1"/>
    <xf numFmtId="0" fontId="7" fillId="0" borderId="0" xfId="24" applyFont="1" applyFill="1" applyAlignment="1">
      <alignment horizontal="left" vertical="center" wrapText="1"/>
    </xf>
    <xf numFmtId="0" fontId="3" fillId="0" borderId="0" xfId="24" applyFill="1" applyBorder="1" applyAlignment="1">
      <alignment horizontal="center"/>
    </xf>
    <xf numFmtId="0" fontId="3" fillId="0" borderId="0" xfId="24" applyFill="1" applyBorder="1"/>
    <xf numFmtId="0" fontId="3" fillId="0" borderId="0" xfId="24" applyFill="1" applyBorder="1" applyAlignment="1">
      <alignment wrapText="1"/>
    </xf>
    <xf numFmtId="0" fontId="6" fillId="0" borderId="0" xfId="24" applyFont="1" applyFill="1" applyAlignment="1">
      <alignment horizontal="center"/>
    </xf>
    <xf numFmtId="0" fontId="8" fillId="0" borderId="0" xfId="2" applyFont="1" applyBorder="1" applyAlignment="1"/>
    <xf numFmtId="0" fontId="11" fillId="0" borderId="0" xfId="24" applyFont="1" applyFill="1" applyAlignment="1">
      <alignment horizontal="center"/>
    </xf>
    <xf numFmtId="0" fontId="11" fillId="0" borderId="0" xfId="24" applyFont="1" applyFill="1"/>
    <xf numFmtId="44" fontId="11" fillId="0" borderId="0" xfId="30" applyFont="1" applyFill="1"/>
    <xf numFmtId="44" fontId="11" fillId="0" borderId="0" xfId="30" applyFont="1" applyFill="1" applyAlignment="1">
      <alignment wrapText="1"/>
    </xf>
    <xf numFmtId="0" fontId="8" fillId="3" borderId="2" xfId="24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/>
    </xf>
    <xf numFmtId="0" fontId="8" fillId="3" borderId="2" xfId="24" applyFont="1" applyFill="1" applyBorder="1" applyAlignment="1">
      <alignment horizontal="center" vertical="center" wrapText="1"/>
    </xf>
    <xf numFmtId="0" fontId="10" fillId="3" borderId="2" xfId="24" applyFont="1" applyFill="1" applyBorder="1" applyAlignment="1">
      <alignment horizontal="center" vertical="center" wrapText="1"/>
    </xf>
    <xf numFmtId="0" fontId="10" fillId="3" borderId="2" xfId="24" applyFont="1" applyFill="1" applyBorder="1" applyAlignment="1">
      <alignment horizontal="center" vertical="center" wrapText="1" shrinkToFit="1"/>
    </xf>
    <xf numFmtId="0" fontId="8" fillId="0" borderId="2" xfId="24" applyFont="1" applyFill="1" applyBorder="1" applyAlignment="1">
      <alignment vertical="center"/>
    </xf>
    <xf numFmtId="44" fontId="11" fillId="0" borderId="2" xfId="31" applyFont="1" applyFill="1" applyBorder="1" applyAlignment="1">
      <alignment vertical="center"/>
    </xf>
    <xf numFmtId="44" fontId="11" fillId="0" borderId="2" xfId="31" applyFont="1" applyFill="1" applyBorder="1" applyAlignment="1">
      <alignment vertical="center" wrapText="1"/>
    </xf>
    <xf numFmtId="165" fontId="11" fillId="0" borderId="2" xfId="3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44" fontId="11" fillId="0" borderId="2" xfId="30" applyFont="1" applyFill="1" applyBorder="1"/>
    <xf numFmtId="44" fontId="11" fillId="0" borderId="2" xfId="30" applyFont="1" applyFill="1" applyBorder="1" applyAlignment="1">
      <alignment wrapText="1"/>
    </xf>
    <xf numFmtId="0" fontId="14" fillId="0" borderId="0" xfId="0" applyFont="1" applyFill="1" applyAlignment="1"/>
    <xf numFmtId="0" fontId="7" fillId="0" borderId="2" xfId="32" applyFont="1" applyFill="1" applyBorder="1" applyAlignment="1">
      <alignment horizontal="left" vertical="center" wrapText="1"/>
    </xf>
    <xf numFmtId="0" fontId="8" fillId="0" borderId="2" xfId="32" applyFont="1" applyFill="1" applyBorder="1"/>
    <xf numFmtId="0" fontId="7" fillId="0" borderId="0" xfId="24" applyFont="1" applyFill="1" applyBorder="1" applyAlignment="1">
      <alignment horizontal="left" vertical="center" wrapText="1"/>
    </xf>
    <xf numFmtId="0" fontId="8" fillId="0" borderId="0" xfId="24" applyFont="1" applyFill="1" applyBorder="1" applyAlignment="1">
      <alignment horizontal="center"/>
    </xf>
    <xf numFmtId="0" fontId="8" fillId="0" borderId="3" xfId="24" applyFont="1" applyFill="1" applyBorder="1"/>
    <xf numFmtId="44" fontId="8" fillId="0" borderId="4" xfId="30" applyFont="1" applyFill="1" applyBorder="1"/>
    <xf numFmtId="0" fontId="8" fillId="0" borderId="0" xfId="24" applyFont="1" applyFill="1" applyBorder="1"/>
    <xf numFmtId="44" fontId="8" fillId="0" borderId="0" xfId="30" applyFont="1" applyFill="1" applyBorder="1"/>
    <xf numFmtId="44" fontId="8" fillId="0" borderId="0" xfId="30" applyFont="1" applyFill="1" applyBorder="1" applyAlignment="1">
      <alignment wrapText="1"/>
    </xf>
    <xf numFmtId="0" fontId="8" fillId="0" borderId="0" xfId="32" applyFont="1" applyFill="1" applyBorder="1"/>
    <xf numFmtId="0" fontId="2" fillId="0" borderId="0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0" xfId="0" applyFont="1" applyFill="1" applyBorder="1" applyAlignment="1">
      <alignment wrapText="1"/>
    </xf>
    <xf numFmtId="44" fontId="0" fillId="0" borderId="0" xfId="0" applyNumberFormat="1" applyFill="1" applyAlignment="1">
      <alignment horizontal="center"/>
    </xf>
    <xf numFmtId="0" fontId="5" fillId="0" borderId="0" xfId="24" applyFont="1" applyFill="1" applyBorder="1" applyAlignment="1">
      <alignment horizontal="center"/>
    </xf>
    <xf numFmtId="0" fontId="5" fillId="0" borderId="0" xfId="24" applyFont="1" applyFill="1" applyBorder="1" applyAlignment="1">
      <alignment horizontal="left" vertical="center" wrapText="1"/>
    </xf>
    <xf numFmtId="0" fontId="5" fillId="0" borderId="0" xfId="24" applyFont="1" applyFill="1" applyBorder="1" applyAlignment="1">
      <alignment horizontal="center" wrapText="1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left" vertical="center" wrapText="1"/>
    </xf>
    <xf numFmtId="0" fontId="6" fillId="0" borderId="0" xfId="24" applyFont="1" applyFill="1" applyBorder="1" applyAlignment="1">
      <alignment horizontal="center" wrapText="1"/>
    </xf>
    <xf numFmtId="0" fontId="11" fillId="0" borderId="0" xfId="33" applyFont="1" applyFill="1" applyBorder="1" applyAlignment="1">
      <alignment horizontal="center"/>
    </xf>
    <xf numFmtId="0" fontId="11" fillId="0" borderId="0" xfId="33" applyFont="1" applyFill="1" applyBorder="1"/>
    <xf numFmtId="44" fontId="11" fillId="0" borderId="0" xfId="34" applyFont="1" applyFill="1" applyBorder="1"/>
    <xf numFmtId="44" fontId="11" fillId="0" borderId="0" xfId="34" applyFont="1" applyFill="1" applyBorder="1" applyAlignment="1">
      <alignment wrapText="1"/>
    </xf>
    <xf numFmtId="0" fontId="8" fillId="0" borderId="2" xfId="33" applyFont="1" applyFill="1" applyBorder="1"/>
    <xf numFmtId="0" fontId="7" fillId="0" borderId="2" xfId="33" applyFont="1" applyFill="1" applyBorder="1" applyAlignment="1">
      <alignment horizontal="left" vertical="center" wrapText="1"/>
    </xf>
    <xf numFmtId="44" fontId="11" fillId="0" borderId="2" xfId="34" applyFont="1" applyFill="1" applyBorder="1"/>
    <xf numFmtId="44" fontId="11" fillId="0" borderId="2" xfId="34" applyFont="1" applyFill="1" applyBorder="1" applyAlignment="1">
      <alignment wrapText="1"/>
    </xf>
    <xf numFmtId="0" fontId="8" fillId="0" borderId="0" xfId="33" applyFont="1" applyFill="1" applyBorder="1"/>
    <xf numFmtId="0" fontId="7" fillId="0" borderId="0" xfId="33" applyFont="1" applyFill="1" applyBorder="1" applyAlignment="1">
      <alignment horizontal="left" vertical="center" wrapText="1"/>
    </xf>
    <xf numFmtId="0" fontId="8" fillId="0" borderId="0" xfId="33" applyFont="1" applyFill="1" applyBorder="1" applyAlignment="1">
      <alignment horizontal="center"/>
    </xf>
    <xf numFmtId="0" fontId="8" fillId="0" borderId="3" xfId="33" applyFont="1" applyFill="1" applyBorder="1"/>
    <xf numFmtId="44" fontId="8" fillId="0" borderId="4" xfId="34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6" fillId="0" borderId="0" xfId="35" applyFont="1" applyFill="1" applyAlignment="1">
      <alignment horizontal="center"/>
    </xf>
    <xf numFmtId="0" fontId="11" fillId="0" borderId="0" xfId="35" applyFont="1" applyFill="1" applyAlignment="1">
      <alignment horizontal="center"/>
    </xf>
    <xf numFmtId="0" fontId="11" fillId="0" borderId="0" xfId="35" applyFont="1" applyFill="1"/>
    <xf numFmtId="44" fontId="11" fillId="0" borderId="0" xfId="25" applyFont="1" applyFill="1"/>
    <xf numFmtId="44" fontId="11" fillId="0" borderId="0" xfId="25" applyFont="1" applyFill="1" applyAlignment="1">
      <alignment wrapText="1"/>
    </xf>
    <xf numFmtId="0" fontId="0" fillId="4" borderId="0" xfId="0" applyFill="1"/>
    <xf numFmtId="0" fontId="8" fillId="0" borderId="2" xfId="35" applyFont="1" applyFill="1" applyBorder="1"/>
    <xf numFmtId="0" fontId="11" fillId="0" borderId="2" xfId="35" applyFont="1" applyFill="1" applyBorder="1" applyAlignment="1">
      <alignment horizontal="left" vertical="center" wrapText="1"/>
    </xf>
    <xf numFmtId="49" fontId="0" fillId="4" borderId="0" xfId="0" applyNumberFormat="1" applyFill="1" applyAlignment="1">
      <alignment horizontal="left"/>
    </xf>
    <xf numFmtId="0" fontId="7" fillId="0" borderId="2" xfId="35" applyFont="1" applyFill="1" applyBorder="1" applyAlignment="1">
      <alignment horizontal="left" vertical="center" wrapText="1"/>
    </xf>
    <xf numFmtId="0" fontId="8" fillId="0" borderId="0" xfId="35" applyFont="1" applyFill="1" applyBorder="1"/>
    <xf numFmtId="0" fontId="7" fillId="0" borderId="0" xfId="35" applyFont="1" applyFill="1" applyBorder="1" applyAlignment="1">
      <alignment horizontal="left" vertical="center" wrapText="1"/>
    </xf>
    <xf numFmtId="0" fontId="8" fillId="0" borderId="0" xfId="35" applyFont="1" applyFill="1" applyBorder="1" applyAlignment="1">
      <alignment horizontal="center"/>
    </xf>
    <xf numFmtId="44" fontId="8" fillId="0" borderId="4" xfId="25" applyFont="1" applyFill="1" applyBorder="1"/>
    <xf numFmtId="44" fontId="8" fillId="0" borderId="0" xfId="25" applyFont="1" applyFill="1" applyBorder="1"/>
    <xf numFmtId="44" fontId="8" fillId="0" borderId="0" xfId="25" applyFont="1" applyFill="1" applyBorder="1" applyAlignment="1">
      <alignment wrapText="1"/>
    </xf>
    <xf numFmtId="0" fontId="4" fillId="0" borderId="0" xfId="2" quotePrefix="1" applyFont="1" applyBorder="1" applyAlignment="1">
      <alignment horizontal="left" vertical="center"/>
    </xf>
    <xf numFmtId="0" fontId="1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wrapText="1"/>
    </xf>
    <xf numFmtId="0" fontId="11" fillId="0" borderId="0" xfId="32" applyFont="1" applyFill="1" applyBorder="1" applyAlignment="1">
      <alignment horizontal="center"/>
    </xf>
    <xf numFmtId="0" fontId="11" fillId="0" borderId="0" xfId="32" applyFont="1" applyFill="1" applyBorder="1"/>
    <xf numFmtId="44" fontId="11" fillId="0" borderId="0" xfId="36" applyFont="1" applyFill="1" applyBorder="1"/>
    <xf numFmtId="44" fontId="11" fillId="0" borderId="0" xfId="36" applyFont="1" applyFill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44" fontId="11" fillId="0" borderId="0" xfId="3" applyFont="1" applyFill="1" applyBorder="1" applyAlignment="1">
      <alignment horizontal="left"/>
    </xf>
    <xf numFmtId="44" fontId="11" fillId="0" borderId="0" xfId="3" applyFont="1" applyFill="1" applyBorder="1"/>
    <xf numFmtId="0" fontId="0" fillId="0" borderId="0" xfId="0" applyAlignment="1">
      <alignment horizontal="left"/>
    </xf>
    <xf numFmtId="0" fontId="7" fillId="0" borderId="0" xfId="32" applyFont="1" applyFill="1" applyBorder="1" applyAlignment="1">
      <alignment horizontal="left" vertical="center" wrapText="1"/>
    </xf>
    <xf numFmtId="0" fontId="8" fillId="0" borderId="0" xfId="32" applyFont="1" applyFill="1" applyBorder="1" applyAlignment="1">
      <alignment horizontal="center"/>
    </xf>
    <xf numFmtId="44" fontId="8" fillId="0" borderId="4" xfId="36" applyFont="1" applyFill="1" applyBorder="1"/>
    <xf numFmtId="44" fontId="8" fillId="0" borderId="0" xfId="36" applyFont="1" applyFill="1" applyBorder="1"/>
    <xf numFmtId="44" fontId="8" fillId="0" borderId="0" xfId="36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/>
    <xf numFmtId="44" fontId="11" fillId="0" borderId="8" xfId="3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4" fontId="11" fillId="0" borderId="8" xfId="6" applyFont="1" applyFill="1" applyBorder="1" applyAlignment="1">
      <alignment wrapText="1"/>
    </xf>
    <xf numFmtId="44" fontId="11" fillId="0" borderId="8" xfId="8" applyFont="1" applyFill="1" applyBorder="1"/>
    <xf numFmtId="44" fontId="11" fillId="0" borderId="8" xfId="8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44" fontId="8" fillId="0" borderId="2" xfId="8" applyFont="1" applyFill="1" applyBorder="1"/>
    <xf numFmtId="44" fontId="8" fillId="0" borderId="2" xfId="8" applyFont="1" applyFill="1" applyBorder="1" applyAlignment="1">
      <alignment wrapText="1"/>
    </xf>
    <xf numFmtId="0" fontId="6" fillId="0" borderId="0" xfId="0" applyFont="1" applyFill="1" applyBorder="1"/>
    <xf numFmtId="44" fontId="11" fillId="0" borderId="2" xfId="13" applyFont="1" applyFill="1" applyBorder="1"/>
    <xf numFmtId="44" fontId="11" fillId="0" borderId="2" xfId="13" applyFont="1" applyFill="1" applyBorder="1" applyAlignment="1">
      <alignment wrapText="1"/>
    </xf>
    <xf numFmtId="44" fontId="8" fillId="0" borderId="0" xfId="8" applyFont="1" applyFill="1" applyBorder="1"/>
    <xf numFmtId="44" fontId="8" fillId="0" borderId="0" xfId="8" applyFont="1" applyFill="1" applyBorder="1" applyAlignment="1">
      <alignment wrapText="1"/>
    </xf>
    <xf numFmtId="0" fontId="8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/>
    </xf>
    <xf numFmtId="44" fontId="11" fillId="4" borderId="2" xfId="1" applyFont="1" applyFill="1" applyBorder="1" applyAlignment="1">
      <alignment horizontal="center" vertical="center"/>
    </xf>
    <xf numFmtId="44" fontId="8" fillId="4" borderId="2" xfId="1" applyFont="1" applyFill="1" applyBorder="1" applyAlignment="1">
      <alignment horizontal="center" vertical="center" wrapText="1"/>
    </xf>
    <xf numFmtId="44" fontId="10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/>
    </xf>
    <xf numFmtId="0" fontId="8" fillId="0" borderId="2" xfId="24" applyFont="1" applyFill="1" applyBorder="1"/>
    <xf numFmtId="0" fontId="8" fillId="0" borderId="0" xfId="0" applyFont="1" applyFill="1" applyBorder="1" applyAlignment="1">
      <alignment horizontal="left" vertical="center"/>
    </xf>
    <xf numFmtId="44" fontId="11" fillId="0" borderId="0" xfId="6" applyFont="1" applyFill="1" applyBorder="1" applyAlignment="1">
      <alignment wrapText="1"/>
    </xf>
    <xf numFmtId="0" fontId="8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8" fillId="0" borderId="4" xfId="8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44" fontId="0" fillId="0" borderId="0" xfId="0" applyNumberFormat="1" applyFill="1" applyBorder="1" applyAlignment="1">
      <alignment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0" fillId="0" borderId="7" xfId="0" applyFill="1" applyBorder="1"/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15" xfId="0" applyFill="1" applyBorder="1"/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4" fontId="2" fillId="0" borderId="17" xfId="0" applyNumberFormat="1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11" fillId="0" borderId="0" xfId="30" applyFont="1" applyFill="1" applyBorder="1"/>
    <xf numFmtId="44" fontId="11" fillId="0" borderId="0" xfId="25" applyFont="1" applyFill="1" applyBorder="1"/>
    <xf numFmtId="0" fontId="12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7" xfId="0" applyFill="1" applyBorder="1" applyAlignment="1">
      <alignment horizontal="center"/>
    </xf>
  </cellXfs>
  <cellStyles count="37">
    <cellStyle name="Millares 2" xfId="4"/>
    <cellStyle name="Millares 4" xfId="7"/>
    <cellStyle name="Millares 5" xfId="11"/>
    <cellStyle name="Millares 6" xfId="17"/>
    <cellStyle name="Moneda" xfId="1" builtinId="4"/>
    <cellStyle name="Moneda 10" xfId="8"/>
    <cellStyle name="Moneda 11" xfId="15"/>
    <cellStyle name="Moneda 12" xfId="20"/>
    <cellStyle name="Moneda 13" xfId="16"/>
    <cellStyle name="Moneda 14" xfId="29"/>
    <cellStyle name="Moneda 15" xfId="30"/>
    <cellStyle name="Moneda 16" xfId="34"/>
    <cellStyle name="Moneda 17" xfId="25"/>
    <cellStyle name="Moneda 18" xfId="36"/>
    <cellStyle name="Moneda 19" xfId="31"/>
    <cellStyle name="Moneda 2" xfId="3"/>
    <cellStyle name="Moneda 4" xfId="6"/>
    <cellStyle name="Moneda 5" xfId="9"/>
    <cellStyle name="Moneda 6" xfId="13"/>
    <cellStyle name="Moneda 8" xfId="19"/>
    <cellStyle name="Moneda 9" xfId="23"/>
    <cellStyle name="Normal" xfId="0" builtinId="0"/>
    <cellStyle name="Normal 10" xfId="26"/>
    <cellStyle name="Normal 11" xfId="21"/>
    <cellStyle name="Normal 12" xfId="18"/>
    <cellStyle name="Normal 13" xfId="27"/>
    <cellStyle name="Normal 14" xfId="28"/>
    <cellStyle name="Normal 15" xfId="24"/>
    <cellStyle name="Normal 16" xfId="33"/>
    <cellStyle name="Normal 17" xfId="35"/>
    <cellStyle name="Normal 18" xfId="32"/>
    <cellStyle name="Normal 2" xfId="2"/>
    <cellStyle name="Normal 4" xfId="5"/>
    <cellStyle name="Normal 5" xfId="10"/>
    <cellStyle name="Normal 6" xfId="12"/>
    <cellStyle name="Normal 8" xfId="14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"/>
  <sheetViews>
    <sheetView tabSelected="1" zoomScaleNormal="100" zoomScaleSheetLayoutView="100" workbookViewId="0">
      <selection activeCell="A396" sqref="A396"/>
    </sheetView>
  </sheetViews>
  <sheetFormatPr baseColWidth="10" defaultRowHeight="15" x14ac:dyDescent="0.25"/>
  <cols>
    <col min="1" max="1" width="36.7109375" customWidth="1"/>
    <col min="2" max="2" width="12.7109375" style="423" customWidth="1"/>
    <col min="3" max="3" width="7.42578125" customWidth="1"/>
    <col min="4" max="4" width="7.5703125" customWidth="1"/>
    <col min="5" max="5" width="12.5703125" bestFit="1" customWidth="1"/>
    <col min="6" max="7" width="11.85546875" style="85" customWidth="1"/>
    <col min="8" max="8" width="12.7109375" customWidth="1"/>
    <col min="9" max="9" width="10.85546875" style="85" customWidth="1"/>
    <col min="10" max="10" width="12.5703125" hidden="1" customWidth="1"/>
    <col min="11" max="11" width="12.5703125" customWidth="1"/>
    <col min="12" max="12" width="13" customWidth="1"/>
    <col min="13" max="13" width="11.42578125" style="2"/>
  </cols>
  <sheetData>
    <row r="1" spans="1:15" ht="29.2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3.25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15.75" x14ac:dyDescent="0.25">
      <c r="A3" s="4" t="s">
        <v>2</v>
      </c>
      <c r="B3" s="5"/>
      <c r="C3" s="6"/>
      <c r="D3" s="7"/>
      <c r="E3" s="7"/>
      <c r="F3" s="8"/>
      <c r="G3" s="8"/>
      <c r="H3" s="7"/>
      <c r="I3" s="9"/>
      <c r="J3" s="7"/>
      <c r="K3" s="7"/>
      <c r="L3" s="7"/>
    </row>
    <row r="4" spans="1:15" ht="25.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5" ht="18.75" customHeight="1" x14ac:dyDescent="0.25">
      <c r="A5" s="11" t="s">
        <v>4</v>
      </c>
      <c r="B5" s="12"/>
      <c r="C5" s="6"/>
      <c r="D5" s="7"/>
      <c r="E5" s="7"/>
      <c r="F5" s="8"/>
      <c r="G5" s="8"/>
      <c r="H5" s="7"/>
      <c r="I5" s="9"/>
      <c r="J5" s="7"/>
      <c r="K5" s="7"/>
      <c r="L5" s="7"/>
    </row>
    <row r="6" spans="1:15" ht="22.5" x14ac:dyDescent="0.25">
      <c r="A6" s="13" t="s">
        <v>5</v>
      </c>
      <c r="B6" s="14" t="s">
        <v>6</v>
      </c>
      <c r="C6" s="13" t="s">
        <v>7</v>
      </c>
      <c r="D6" s="13" t="s">
        <v>8</v>
      </c>
      <c r="E6" s="13" t="s">
        <v>9</v>
      </c>
      <c r="F6" s="15" t="s">
        <v>10</v>
      </c>
      <c r="G6" s="16" t="s">
        <v>11</v>
      </c>
      <c r="H6" s="13" t="s">
        <v>12</v>
      </c>
      <c r="I6" s="17" t="s">
        <v>13</v>
      </c>
      <c r="J6" s="18" t="s">
        <v>14</v>
      </c>
      <c r="K6" s="18" t="s">
        <v>15</v>
      </c>
      <c r="L6" s="19" t="s">
        <v>16</v>
      </c>
    </row>
    <row r="7" spans="1:15" ht="26.25" customHeight="1" x14ac:dyDescent="0.25">
      <c r="A7" s="20" t="s">
        <v>17</v>
      </c>
      <c r="B7" s="21" t="s">
        <v>18</v>
      </c>
      <c r="C7" s="22">
        <v>111</v>
      </c>
      <c r="D7" s="22">
        <v>15</v>
      </c>
      <c r="E7" s="23">
        <v>2501.5700000000002</v>
      </c>
      <c r="F7" s="24">
        <f>E7*0.05</f>
        <v>125.07850000000002</v>
      </c>
      <c r="G7" s="24"/>
      <c r="H7" s="23">
        <v>0</v>
      </c>
      <c r="I7" s="24">
        <v>9.58</v>
      </c>
      <c r="J7" s="23">
        <v>0</v>
      </c>
      <c r="K7" s="23"/>
      <c r="L7" s="23">
        <f>E7+F7-H7+I7-J7-K7</f>
        <v>2636.2285000000002</v>
      </c>
      <c r="N7" s="25"/>
    </row>
    <row r="8" spans="1:15" ht="26.25" customHeight="1" x14ac:dyDescent="0.25">
      <c r="A8" s="20" t="s">
        <v>19</v>
      </c>
      <c r="B8" s="21" t="s">
        <v>18</v>
      </c>
      <c r="C8" s="22">
        <v>111</v>
      </c>
      <c r="D8" s="22">
        <v>15</v>
      </c>
      <c r="E8" s="23">
        <v>2501.5700000000002</v>
      </c>
      <c r="F8" s="24">
        <f>E8*0.05</f>
        <v>125.07850000000002</v>
      </c>
      <c r="G8" s="24"/>
      <c r="H8" s="23">
        <v>0</v>
      </c>
      <c r="I8" s="24">
        <v>9.58</v>
      </c>
      <c r="J8" s="23">
        <v>0</v>
      </c>
      <c r="K8" s="23"/>
      <c r="L8" s="23">
        <f>E8+F8-H8+I8-J8-K8</f>
        <v>2636.2285000000002</v>
      </c>
    </row>
    <row r="9" spans="1:15" ht="26.25" customHeight="1" x14ac:dyDescent="0.25">
      <c r="A9" s="20" t="s">
        <v>20</v>
      </c>
      <c r="B9" s="21" t="s">
        <v>18</v>
      </c>
      <c r="C9" s="22">
        <v>111</v>
      </c>
      <c r="D9" s="22">
        <v>15</v>
      </c>
      <c r="E9" s="23">
        <v>2501.5700000000002</v>
      </c>
      <c r="F9" s="24">
        <f>E9*0.05</f>
        <v>125.07850000000002</v>
      </c>
      <c r="G9" s="24"/>
      <c r="H9" s="23">
        <v>0</v>
      </c>
      <c r="I9" s="24">
        <v>9.58</v>
      </c>
      <c r="J9" s="23">
        <v>0</v>
      </c>
      <c r="K9" s="23"/>
      <c r="L9" s="23">
        <f>E9+F9-H9+I9-J9-K9</f>
        <v>2636.2285000000002</v>
      </c>
      <c r="M9" s="27"/>
    </row>
    <row r="10" spans="1:15" ht="26.25" customHeight="1" x14ac:dyDescent="0.25">
      <c r="A10" s="20" t="s">
        <v>21</v>
      </c>
      <c r="B10" s="21" t="s">
        <v>18</v>
      </c>
      <c r="C10" s="22">
        <v>111</v>
      </c>
      <c r="D10" s="22">
        <v>15</v>
      </c>
      <c r="E10" s="23">
        <v>2501.5700000000002</v>
      </c>
      <c r="F10" s="24">
        <f>E10*0.05</f>
        <v>125.07850000000002</v>
      </c>
      <c r="G10" s="24"/>
      <c r="H10" s="23">
        <v>0</v>
      </c>
      <c r="I10" s="24">
        <v>9.58</v>
      </c>
      <c r="J10" s="23">
        <v>0</v>
      </c>
      <c r="K10" s="23"/>
      <c r="L10" s="23">
        <f>E10+F10-H10+I10-J10-K10</f>
        <v>2636.2285000000002</v>
      </c>
    </row>
    <row r="11" spans="1:15" ht="26.25" customHeight="1" x14ac:dyDescent="0.25">
      <c r="A11" s="20" t="s">
        <v>22</v>
      </c>
      <c r="B11" s="21" t="s">
        <v>18</v>
      </c>
      <c r="C11" s="22">
        <v>111</v>
      </c>
      <c r="D11" s="22">
        <v>15</v>
      </c>
      <c r="E11" s="23">
        <v>2501.5700000000002</v>
      </c>
      <c r="F11" s="24">
        <f>E11*0.05</f>
        <v>125.07850000000002</v>
      </c>
      <c r="G11" s="24"/>
      <c r="H11" s="23">
        <v>0</v>
      </c>
      <c r="I11" s="24">
        <v>9.58</v>
      </c>
      <c r="J11" s="23">
        <v>0</v>
      </c>
      <c r="K11" s="23"/>
      <c r="L11" s="23">
        <f>E11+F11-H11+I11-J11-K11</f>
        <v>2636.2285000000002</v>
      </c>
      <c r="N11" s="25"/>
    </row>
    <row r="12" spans="1:15" ht="26.25" customHeight="1" x14ac:dyDescent="0.25">
      <c r="A12" s="20" t="s">
        <v>23</v>
      </c>
      <c r="B12" s="21" t="s">
        <v>18</v>
      </c>
      <c r="C12" s="22">
        <v>111</v>
      </c>
      <c r="D12" s="22">
        <v>15</v>
      </c>
      <c r="E12" s="23">
        <v>2501.5700000000002</v>
      </c>
      <c r="F12" s="24">
        <f>E12*0.05</f>
        <v>125.07850000000002</v>
      </c>
      <c r="G12" s="24"/>
      <c r="H12" s="23">
        <v>0</v>
      </c>
      <c r="I12" s="24">
        <v>9.58</v>
      </c>
      <c r="J12" s="23">
        <v>0</v>
      </c>
      <c r="K12" s="23"/>
      <c r="L12" s="23">
        <f>E12+F12-H12+I12-J12-K12</f>
        <v>2636.2285000000002</v>
      </c>
    </row>
    <row r="13" spans="1:15" ht="26.25" customHeight="1" x14ac:dyDescent="0.25">
      <c r="A13" s="28" t="s">
        <v>24</v>
      </c>
      <c r="B13" s="21" t="s">
        <v>18</v>
      </c>
      <c r="C13" s="22">
        <v>111</v>
      </c>
      <c r="D13" s="22">
        <v>15</v>
      </c>
      <c r="E13" s="23">
        <v>2501.5700000000002</v>
      </c>
      <c r="F13" s="24">
        <f>E13*0.05</f>
        <v>125.07850000000002</v>
      </c>
      <c r="G13" s="24"/>
      <c r="H13" s="23">
        <v>0</v>
      </c>
      <c r="I13" s="24">
        <v>9.58</v>
      </c>
      <c r="J13" s="23">
        <v>0</v>
      </c>
      <c r="K13" s="23"/>
      <c r="L13" s="23">
        <f>E13+F13-H13+I13-J13-K13</f>
        <v>2636.2285000000002</v>
      </c>
      <c r="N13" s="29"/>
    </row>
    <row r="14" spans="1:15" ht="26.25" customHeight="1" x14ac:dyDescent="0.25">
      <c r="A14" s="30" t="s">
        <v>25</v>
      </c>
      <c r="B14" s="21" t="s">
        <v>18</v>
      </c>
      <c r="C14" s="22">
        <v>111</v>
      </c>
      <c r="D14" s="22">
        <v>15</v>
      </c>
      <c r="E14" s="23">
        <v>2501.5700000000002</v>
      </c>
      <c r="F14" s="24">
        <f>E14*0.05</f>
        <v>125.07850000000002</v>
      </c>
      <c r="G14" s="24"/>
      <c r="H14" s="23">
        <v>0</v>
      </c>
      <c r="I14" s="24">
        <v>9.58</v>
      </c>
      <c r="J14" s="23">
        <v>0</v>
      </c>
      <c r="K14" s="23"/>
      <c r="L14" s="23">
        <f>E14+F14-H14+I14-J14-K14</f>
        <v>2636.2285000000002</v>
      </c>
    </row>
    <row r="15" spans="1:15" ht="26.25" customHeight="1" x14ac:dyDescent="0.25">
      <c r="A15" s="30" t="s">
        <v>26</v>
      </c>
      <c r="B15" s="21" t="s">
        <v>18</v>
      </c>
      <c r="C15" s="22">
        <v>111</v>
      </c>
      <c r="D15" s="22">
        <v>15</v>
      </c>
      <c r="E15" s="23">
        <v>2501.5700000000002</v>
      </c>
      <c r="F15" s="24">
        <f>E15*0.05</f>
        <v>125.07850000000002</v>
      </c>
      <c r="G15" s="24"/>
      <c r="H15" s="23">
        <v>0</v>
      </c>
      <c r="I15" s="24">
        <v>9.58</v>
      </c>
      <c r="J15" s="23">
        <v>0</v>
      </c>
      <c r="K15" s="23"/>
      <c r="L15" s="23">
        <f>E15+F15-H15+I15-J15-K15</f>
        <v>2636.2285000000002</v>
      </c>
    </row>
    <row r="16" spans="1:15" s="2" customFormat="1" ht="15.75" thickBot="1" x14ac:dyDescent="0.3">
      <c r="A16" s="31"/>
      <c r="B16" s="32"/>
      <c r="C16" s="33"/>
      <c r="D16" s="34" t="s">
        <v>27</v>
      </c>
      <c r="E16" s="35">
        <f>SUM(E7:E15)</f>
        <v>22514.13</v>
      </c>
      <c r="F16" s="36">
        <f>SUM(F7:F15)</f>
        <v>1125.7065000000005</v>
      </c>
      <c r="G16" s="36"/>
      <c r="H16" s="35">
        <f>SUM(H7:H15)</f>
        <v>0</v>
      </c>
      <c r="I16" s="36">
        <f>SUM(I7:I15)</f>
        <v>86.22</v>
      </c>
      <c r="J16" s="35">
        <f>SUM(J7:J15)</f>
        <v>0</v>
      </c>
      <c r="K16" s="35"/>
      <c r="L16" s="35">
        <f>SUM(L7:L15)</f>
        <v>23726.056500000006</v>
      </c>
      <c r="N16"/>
      <c r="O16"/>
    </row>
    <row r="17" spans="1:15" s="2" customFormat="1" ht="14.25" customHeight="1" x14ac:dyDescent="0.25">
      <c r="A17" s="31"/>
      <c r="B17" s="32"/>
      <c r="C17" s="33"/>
      <c r="D17" s="37"/>
      <c r="E17" s="38"/>
      <c r="F17" s="39"/>
      <c r="G17" s="39"/>
      <c r="H17" s="38"/>
      <c r="I17" s="39"/>
      <c r="J17" s="38"/>
      <c r="K17" s="38"/>
      <c r="L17" s="38"/>
      <c r="N17"/>
      <c r="O17"/>
    </row>
    <row r="18" spans="1:15" s="2" customFormat="1" ht="14.25" customHeight="1" x14ac:dyDescent="0.25">
      <c r="A18" s="31"/>
      <c r="B18" s="32"/>
      <c r="C18" s="33"/>
      <c r="D18" s="37"/>
      <c r="E18" s="38"/>
      <c r="F18" s="39"/>
      <c r="G18" s="39"/>
      <c r="H18" s="38"/>
      <c r="I18" s="39"/>
      <c r="J18" s="38"/>
      <c r="K18" s="38"/>
      <c r="L18" s="38"/>
      <c r="N18"/>
      <c r="O18"/>
    </row>
    <row r="19" spans="1:15" s="2" customFormat="1" x14ac:dyDescent="0.25">
      <c r="A19" s="31"/>
      <c r="B19" s="32"/>
      <c r="C19" s="33"/>
      <c r="D19" s="37"/>
      <c r="E19" s="38"/>
      <c r="F19" s="39"/>
      <c r="G19" s="39"/>
      <c r="H19" s="38"/>
      <c r="I19" s="39"/>
      <c r="J19" s="38"/>
      <c r="K19" s="38"/>
      <c r="L19" s="38"/>
      <c r="N19"/>
      <c r="O19"/>
    </row>
    <row r="20" spans="1:15" s="2" customFormat="1" ht="15.75" thickBot="1" x14ac:dyDescent="0.3">
      <c r="A20" s="40"/>
      <c r="B20" s="41"/>
      <c r="C20" s="42"/>
      <c r="D20" s="43"/>
      <c r="E20" s="43"/>
      <c r="F20" s="44"/>
      <c r="G20" s="44"/>
      <c r="H20" s="45"/>
      <c r="I20" s="46"/>
      <c r="J20" s="47"/>
      <c r="K20" s="47"/>
      <c r="L20" s="43"/>
      <c r="N20"/>
      <c r="O20"/>
    </row>
    <row r="21" spans="1:15" s="2" customFormat="1" x14ac:dyDescent="0.25">
      <c r="A21" s="40"/>
      <c r="B21" s="48"/>
      <c r="C21" s="48"/>
      <c r="D21" s="48"/>
      <c r="E21" s="49" t="s">
        <v>28</v>
      </c>
      <c r="F21" s="50"/>
      <c r="G21" s="50"/>
      <c r="H21" s="50"/>
      <c r="I21" s="49"/>
      <c r="J21" s="47"/>
      <c r="K21" s="47"/>
      <c r="L21" s="425" t="s">
        <v>29</v>
      </c>
      <c r="N21"/>
      <c r="O21"/>
    </row>
    <row r="22" spans="1:15" s="51" customFormat="1" x14ac:dyDescent="0.25">
      <c r="A22" s="40"/>
      <c r="B22" s="52"/>
      <c r="C22" s="52"/>
      <c r="D22" s="52"/>
      <c r="E22" s="52" t="s">
        <v>30</v>
      </c>
      <c r="F22" s="52"/>
      <c r="G22" s="52"/>
      <c r="H22" s="52"/>
      <c r="I22" s="52"/>
      <c r="J22" s="47"/>
      <c r="K22" s="47"/>
      <c r="L22" s="33" t="s">
        <v>31</v>
      </c>
      <c r="M22" s="2"/>
      <c r="N22"/>
      <c r="O22"/>
    </row>
    <row r="23" spans="1:15" s="2" customFormat="1" ht="15.75" x14ac:dyDescent="0.25">
      <c r="A23" s="53"/>
      <c r="B23" s="54"/>
      <c r="C23" s="33"/>
      <c r="D23" s="47"/>
      <c r="E23" s="33"/>
      <c r="F23" s="55"/>
      <c r="G23" s="55"/>
      <c r="H23" s="33"/>
      <c r="I23" s="55"/>
      <c r="J23" s="47"/>
      <c r="K23" s="47"/>
      <c r="L23" s="33"/>
      <c r="N23"/>
      <c r="O23"/>
    </row>
    <row r="24" spans="1:15" s="2" customFormat="1" ht="15.75" x14ac:dyDescent="0.25">
      <c r="A24" s="53"/>
      <c r="B24" s="54"/>
      <c r="C24" s="33"/>
      <c r="D24" s="47"/>
      <c r="E24" s="33"/>
      <c r="F24" s="55"/>
      <c r="G24" s="55"/>
      <c r="H24" s="33"/>
      <c r="I24" s="55"/>
      <c r="J24" s="47"/>
      <c r="K24" s="47"/>
      <c r="L24" s="33"/>
      <c r="N24"/>
      <c r="O24"/>
    </row>
    <row r="25" spans="1:15" s="2" customFormat="1" ht="15.75" x14ac:dyDescent="0.25">
      <c r="A25" s="53"/>
      <c r="B25" s="54"/>
      <c r="C25" s="33"/>
      <c r="D25" s="47"/>
      <c r="E25" s="33"/>
      <c r="F25" s="55"/>
      <c r="G25" s="55"/>
      <c r="H25" s="33"/>
      <c r="I25" s="55"/>
      <c r="J25" s="47"/>
      <c r="K25" s="47"/>
      <c r="L25" s="33"/>
      <c r="N25"/>
      <c r="O25"/>
    </row>
    <row r="26" spans="1:15" s="2" customFormat="1" ht="18.75" customHeight="1" x14ac:dyDescent="0.5">
      <c r="A26" s="1" t="s">
        <v>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/>
      <c r="O26"/>
    </row>
    <row r="27" spans="1:15" s="2" customFormat="1" ht="24" customHeight="1" x14ac:dyDescent="0.35">
      <c r="A27" s="3" t="s">
        <v>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N27"/>
      <c r="O27"/>
    </row>
    <row r="28" spans="1:15" s="2" customFormat="1" ht="15.75" x14ac:dyDescent="0.25">
      <c r="A28" s="57" t="s">
        <v>2</v>
      </c>
      <c r="B28" s="58"/>
      <c r="C28" s="59"/>
      <c r="D28" s="60"/>
      <c r="E28" s="60"/>
      <c r="F28" s="61"/>
      <c r="G28" s="61"/>
      <c r="H28" s="60"/>
      <c r="I28" s="61"/>
      <c r="J28" s="60"/>
      <c r="K28" s="60"/>
      <c r="L28" s="60"/>
      <c r="N28"/>
      <c r="O28"/>
    </row>
    <row r="29" spans="1:15" s="2" customFormat="1" ht="12.75" customHeight="1" x14ac:dyDescent="0.25">
      <c r="A29" s="62" t="s">
        <v>32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N29"/>
      <c r="O29"/>
    </row>
    <row r="30" spans="1:15" s="2" customFormat="1" x14ac:dyDescent="0.25">
      <c r="A30" s="11" t="str">
        <f>A5</f>
        <v>PERIODO DEL 1 AL 15 DE FEBRRO DE 2019</v>
      </c>
      <c r="B30" s="63"/>
      <c r="C30" s="64"/>
      <c r="D30" s="65"/>
      <c r="E30" s="65"/>
      <c r="F30" s="66"/>
      <c r="G30" s="66"/>
      <c r="H30" s="65"/>
      <c r="I30" s="66"/>
      <c r="J30" s="65"/>
      <c r="K30" s="65"/>
      <c r="L30" s="65"/>
      <c r="N30"/>
      <c r="O30"/>
    </row>
    <row r="31" spans="1:15" ht="22.5" x14ac:dyDescent="0.25">
      <c r="A31" s="13" t="s">
        <v>5</v>
      </c>
      <c r="B31" s="14" t="s">
        <v>6</v>
      </c>
      <c r="C31" s="13" t="s">
        <v>7</v>
      </c>
      <c r="D31" s="13" t="s">
        <v>8</v>
      </c>
      <c r="E31" s="13" t="s">
        <v>9</v>
      </c>
      <c r="F31" s="15" t="s">
        <v>10</v>
      </c>
      <c r="G31" s="16" t="s">
        <v>11</v>
      </c>
      <c r="H31" s="13" t="s">
        <v>12</v>
      </c>
      <c r="I31" s="17" t="s">
        <v>13</v>
      </c>
      <c r="J31" s="18" t="s">
        <v>14</v>
      </c>
      <c r="K31" s="18" t="s">
        <v>15</v>
      </c>
      <c r="L31" s="19" t="s">
        <v>16</v>
      </c>
    </row>
    <row r="32" spans="1:15" ht="26.25" customHeight="1" x14ac:dyDescent="0.25">
      <c r="A32" s="67" t="s">
        <v>33</v>
      </c>
      <c r="B32" s="68" t="s">
        <v>34</v>
      </c>
      <c r="C32" s="69">
        <v>113</v>
      </c>
      <c r="D32" s="69">
        <v>15</v>
      </c>
      <c r="E32" s="23">
        <v>13312.35</v>
      </c>
      <c r="F32" s="70">
        <f>E32*0.05</f>
        <v>665.61750000000006</v>
      </c>
      <c r="G32" s="70"/>
      <c r="H32" s="71">
        <v>2234.7399999999998</v>
      </c>
      <c r="I32" s="70">
        <v>0</v>
      </c>
      <c r="J32" s="71">
        <v>0</v>
      </c>
      <c r="K32" s="71"/>
      <c r="L32" s="23">
        <f>E32+F32-H32+I32-J32-K32</f>
        <v>11743.227500000001</v>
      </c>
      <c r="N32" s="25"/>
      <c r="O32" s="72"/>
    </row>
    <row r="33" spans="1:14" ht="26.25" customHeight="1" x14ac:dyDescent="0.25">
      <c r="A33" s="67" t="s">
        <v>35</v>
      </c>
      <c r="B33" s="68" t="s">
        <v>36</v>
      </c>
      <c r="C33" s="69">
        <v>113</v>
      </c>
      <c r="D33" s="69">
        <v>15</v>
      </c>
      <c r="E33" s="23">
        <v>2463.08</v>
      </c>
      <c r="F33" s="70">
        <f>E33*0.05</f>
        <v>123.154</v>
      </c>
      <c r="G33" s="70"/>
      <c r="H33" s="73">
        <v>0</v>
      </c>
      <c r="I33" s="74">
        <v>13.77</v>
      </c>
      <c r="J33" s="75">
        <v>0</v>
      </c>
      <c r="K33" s="75"/>
      <c r="L33" s="23">
        <f>E33+F33-H33+I33-J33-K33</f>
        <v>2600.0039999999999</v>
      </c>
      <c r="N33" s="76"/>
    </row>
    <row r="34" spans="1:14" ht="15.75" thickBot="1" x14ac:dyDescent="0.3">
      <c r="A34" s="77"/>
      <c r="B34" s="78"/>
      <c r="C34" s="79"/>
      <c r="D34" s="80" t="s">
        <v>27</v>
      </c>
      <c r="E34" s="81">
        <f>SUM(E32:E33)</f>
        <v>15775.43</v>
      </c>
      <c r="F34" s="82">
        <f>SUM(F32:F33)</f>
        <v>788.77150000000006</v>
      </c>
      <c r="G34" s="82"/>
      <c r="H34" s="81">
        <f>SUM(H32:H33)</f>
        <v>2234.7399999999998</v>
      </c>
      <c r="I34" s="82">
        <f>SUM(I32:I33)</f>
        <v>13.77</v>
      </c>
      <c r="J34" s="81">
        <f>SUM(J32:J33)</f>
        <v>0</v>
      </c>
      <c r="K34" s="81"/>
      <c r="L34" s="81">
        <f>SUM(L32:L33)</f>
        <v>14343.231500000002</v>
      </c>
    </row>
    <row r="35" spans="1:14" ht="10.5" customHeight="1" x14ac:dyDescent="0.25">
      <c r="A35" s="40"/>
      <c r="B35" s="83"/>
      <c r="C35" s="84"/>
      <c r="D35" s="43"/>
      <c r="E35" s="47"/>
      <c r="H35" s="47"/>
      <c r="I35" s="86"/>
      <c r="J35" s="47"/>
      <c r="K35" s="47"/>
      <c r="L35" s="47"/>
    </row>
    <row r="36" spans="1:14" ht="15.75" x14ac:dyDescent="0.25">
      <c r="A36" s="87" t="s">
        <v>37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5">
      <c r="A37" s="11" t="str">
        <f>A30</f>
        <v>PERIODO DEL 1 AL 15 DE FEBRRO DE 2019</v>
      </c>
      <c r="B37" s="63"/>
      <c r="C37" s="88"/>
      <c r="D37" s="89"/>
      <c r="E37" s="90"/>
      <c r="F37" s="91"/>
      <c r="G37" s="91"/>
      <c r="H37" s="90"/>
      <c r="I37" s="91"/>
      <c r="J37" s="90"/>
      <c r="K37" s="90"/>
      <c r="L37" s="90"/>
    </row>
    <row r="38" spans="1:14" ht="22.5" x14ac:dyDescent="0.25">
      <c r="A38" s="13" t="s">
        <v>5</v>
      </c>
      <c r="B38" s="14" t="s">
        <v>6</v>
      </c>
      <c r="C38" s="13" t="s">
        <v>7</v>
      </c>
      <c r="D38" s="13" t="s">
        <v>8</v>
      </c>
      <c r="E38" s="13" t="s">
        <v>9</v>
      </c>
      <c r="F38" s="15" t="s">
        <v>10</v>
      </c>
      <c r="G38" s="16" t="s">
        <v>11</v>
      </c>
      <c r="H38" s="13" t="s">
        <v>12</v>
      </c>
      <c r="I38" s="17" t="s">
        <v>13</v>
      </c>
      <c r="J38" s="18" t="s">
        <v>14</v>
      </c>
      <c r="K38" s="18" t="s">
        <v>15</v>
      </c>
      <c r="L38" s="19" t="s">
        <v>16</v>
      </c>
    </row>
    <row r="39" spans="1:14" ht="26.25" customHeight="1" x14ac:dyDescent="0.25">
      <c r="A39" s="28" t="s">
        <v>38</v>
      </c>
      <c r="B39" s="92" t="s">
        <v>30</v>
      </c>
      <c r="C39" s="93">
        <v>113</v>
      </c>
      <c r="D39" s="93">
        <v>15</v>
      </c>
      <c r="E39" s="23">
        <v>5827.5</v>
      </c>
      <c r="F39" s="70">
        <f>E39*0.05</f>
        <v>291.375</v>
      </c>
      <c r="G39" s="70"/>
      <c r="H39" s="75">
        <v>609.88</v>
      </c>
      <c r="I39" s="94">
        <v>0</v>
      </c>
      <c r="J39" s="95">
        <v>0</v>
      </c>
      <c r="K39" s="95"/>
      <c r="L39" s="23">
        <f>E39+F39-H39+I39-J39-K39</f>
        <v>5508.9949999999999</v>
      </c>
    </row>
    <row r="40" spans="1:14" ht="26.25" customHeight="1" x14ac:dyDescent="0.25">
      <c r="A40" s="20" t="s">
        <v>39</v>
      </c>
      <c r="B40" s="92" t="s">
        <v>40</v>
      </c>
      <c r="C40" s="93">
        <v>111</v>
      </c>
      <c r="D40" s="93">
        <v>15</v>
      </c>
      <c r="E40" s="23">
        <v>5827.5</v>
      </c>
      <c r="F40" s="70">
        <f>E40*0.05</f>
        <v>291.375</v>
      </c>
      <c r="G40" s="70"/>
      <c r="H40" s="75">
        <v>609.88</v>
      </c>
      <c r="I40" s="94">
        <v>0</v>
      </c>
      <c r="J40" s="75">
        <v>0</v>
      </c>
      <c r="K40" s="75"/>
      <c r="L40" s="23">
        <f>E40+F40-H40+I40-J40-K40</f>
        <v>5508.9949999999999</v>
      </c>
    </row>
    <row r="41" spans="1:14" ht="15.75" thickBot="1" x14ac:dyDescent="0.3">
      <c r="A41" s="96"/>
      <c r="B41" s="97"/>
      <c r="C41" s="98"/>
      <c r="D41" s="99" t="s">
        <v>27</v>
      </c>
      <c r="E41" s="100">
        <f>SUM(E39:E40)</f>
        <v>11655</v>
      </c>
      <c r="F41" s="101">
        <f>SUM(F39:F40)</f>
        <v>582.75</v>
      </c>
      <c r="G41" s="101"/>
      <c r="H41" s="100">
        <f>SUM(H39:H40)</f>
        <v>1219.76</v>
      </c>
      <c r="I41" s="101">
        <f>SUM(I39:I40)</f>
        <v>0</v>
      </c>
      <c r="J41" s="100">
        <f>SUM(J39:J40)</f>
        <v>0</v>
      </c>
      <c r="K41" s="100"/>
      <c r="L41" s="102">
        <f>SUM(L39:L40)</f>
        <v>11017.99</v>
      </c>
    </row>
    <row r="42" spans="1:14" ht="15.75" x14ac:dyDescent="0.25">
      <c r="A42" s="103" t="s">
        <v>41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4"/>
      <c r="L42" s="105"/>
    </row>
    <row r="43" spans="1:14" x14ac:dyDescent="0.25">
      <c r="A43" s="11" t="str">
        <f>A37</f>
        <v>PERIODO DEL 1 AL 15 DE FEBRRO DE 2019</v>
      </c>
      <c r="B43" s="63"/>
      <c r="C43" s="106"/>
      <c r="D43" s="107"/>
      <c r="E43" s="108"/>
      <c r="F43" s="109"/>
      <c r="G43" s="109"/>
      <c r="H43" s="108"/>
      <c r="I43" s="109"/>
      <c r="J43" s="108"/>
      <c r="K43" s="108"/>
      <c r="L43" s="108"/>
    </row>
    <row r="44" spans="1:14" ht="22.5" x14ac:dyDescent="0.25">
      <c r="A44" s="13" t="s">
        <v>5</v>
      </c>
      <c r="B44" s="14" t="s">
        <v>6</v>
      </c>
      <c r="C44" s="13" t="s">
        <v>7</v>
      </c>
      <c r="D44" s="13" t="s">
        <v>8</v>
      </c>
      <c r="E44" s="13" t="s">
        <v>9</v>
      </c>
      <c r="F44" s="15" t="s">
        <v>10</v>
      </c>
      <c r="G44" s="16" t="s">
        <v>11</v>
      </c>
      <c r="H44" s="13" t="s">
        <v>12</v>
      </c>
      <c r="I44" s="17" t="s">
        <v>13</v>
      </c>
      <c r="J44" s="18" t="s">
        <v>14</v>
      </c>
      <c r="K44" s="18" t="s">
        <v>15</v>
      </c>
      <c r="L44" s="19" t="s">
        <v>16</v>
      </c>
    </row>
    <row r="45" spans="1:14" ht="26.25" customHeight="1" x14ac:dyDescent="0.25">
      <c r="A45" s="110" t="s">
        <v>42</v>
      </c>
      <c r="B45" s="111" t="s">
        <v>43</v>
      </c>
      <c r="C45" s="112">
        <v>113</v>
      </c>
      <c r="D45" s="112">
        <v>15</v>
      </c>
      <c r="E45" s="23">
        <v>5170.2299999999996</v>
      </c>
      <c r="F45" s="70">
        <f>E45*0.05</f>
        <v>258.51150000000001</v>
      </c>
      <c r="G45" s="70"/>
      <c r="H45" s="113">
        <v>492.09</v>
      </c>
      <c r="I45" s="114">
        <v>0</v>
      </c>
      <c r="J45" s="115">
        <v>0</v>
      </c>
      <c r="K45" s="115"/>
      <c r="L45" s="23">
        <f>E45+F45-H45+I45-J45-K45</f>
        <v>4936.651499999999</v>
      </c>
      <c r="M45" s="116"/>
    </row>
    <row r="46" spans="1:14" ht="26.25" customHeight="1" x14ac:dyDescent="0.25">
      <c r="A46" s="117" t="s">
        <v>44</v>
      </c>
      <c r="B46" s="111" t="s">
        <v>45</v>
      </c>
      <c r="C46" s="112">
        <v>113</v>
      </c>
      <c r="D46" s="112">
        <v>15</v>
      </c>
      <c r="E46" s="23">
        <v>5170.2299999999996</v>
      </c>
      <c r="F46" s="70">
        <f>E46*0.05</f>
        <v>258.51150000000001</v>
      </c>
      <c r="G46" s="70"/>
      <c r="H46" s="113">
        <v>492.09</v>
      </c>
      <c r="I46" s="114">
        <v>0</v>
      </c>
      <c r="J46" s="115">
        <v>0</v>
      </c>
      <c r="K46" s="115">
        <v>0</v>
      </c>
      <c r="L46" s="23">
        <f>E46+F46-H46+I46-J46-K46</f>
        <v>4936.651499999999</v>
      </c>
    </row>
    <row r="47" spans="1:14" s="47" customFormat="1" ht="26.25" customHeight="1" x14ac:dyDescent="0.25">
      <c r="A47" s="118" t="s">
        <v>46</v>
      </c>
      <c r="B47" s="119" t="s">
        <v>47</v>
      </c>
      <c r="C47" s="112">
        <v>113</v>
      </c>
      <c r="D47" s="120">
        <v>15</v>
      </c>
      <c r="E47" s="23">
        <v>2261.37</v>
      </c>
      <c r="F47" s="70">
        <f>E47*0.05</f>
        <v>113.0685</v>
      </c>
      <c r="G47" s="70"/>
      <c r="H47" s="73">
        <v>0</v>
      </c>
      <c r="I47" s="74">
        <v>42.74</v>
      </c>
      <c r="J47" s="75">
        <v>0</v>
      </c>
      <c r="K47" s="75"/>
      <c r="L47" s="23">
        <f>E47+F47-H47+I47-J47-K47</f>
        <v>2417.1784999999995</v>
      </c>
      <c r="M47" s="2"/>
    </row>
    <row r="48" spans="1:14" s="47" customFormat="1" ht="26.25" customHeight="1" x14ac:dyDescent="0.25">
      <c r="A48" s="118" t="s">
        <v>48</v>
      </c>
      <c r="B48" s="119" t="s">
        <v>49</v>
      </c>
      <c r="C48" s="112">
        <v>113</v>
      </c>
      <c r="D48" s="120">
        <v>15</v>
      </c>
      <c r="E48" s="23">
        <v>3102.45</v>
      </c>
      <c r="F48" s="70">
        <f>E48*0.05</f>
        <v>155.1225</v>
      </c>
      <c r="G48" s="70"/>
      <c r="H48" s="73">
        <v>91.04</v>
      </c>
      <c r="I48" s="74">
        <v>0</v>
      </c>
      <c r="J48" s="73">
        <v>0</v>
      </c>
      <c r="K48" s="73">
        <v>857.5</v>
      </c>
      <c r="L48" s="23">
        <f>E48+F48-H48+I48-J48-K48</f>
        <v>2309.0324999999998</v>
      </c>
      <c r="M48" s="2"/>
    </row>
    <row r="49" spans="1:15" ht="15.75" thickBot="1" x14ac:dyDescent="0.3">
      <c r="A49" s="121"/>
      <c r="B49" s="122"/>
      <c r="C49" s="123"/>
      <c r="D49" s="124" t="s">
        <v>27</v>
      </c>
      <c r="E49" s="125">
        <f>SUM(E45:E48)</f>
        <v>15704.279999999999</v>
      </c>
      <c r="F49" s="125">
        <f t="shared" ref="F49:L49" si="0">SUM(F45:F48)</f>
        <v>785.21399999999994</v>
      </c>
      <c r="G49" s="125"/>
      <c r="H49" s="125">
        <f t="shared" si="0"/>
        <v>1075.22</v>
      </c>
      <c r="I49" s="125">
        <f t="shared" si="0"/>
        <v>42.74</v>
      </c>
      <c r="J49" s="125">
        <f t="shared" si="0"/>
        <v>0</v>
      </c>
      <c r="K49" s="125">
        <f t="shared" si="0"/>
        <v>857.5</v>
      </c>
      <c r="L49" s="125">
        <f t="shared" si="0"/>
        <v>14599.513999999997</v>
      </c>
    </row>
    <row r="50" spans="1:15" ht="15.75" x14ac:dyDescent="0.25">
      <c r="A50" s="126" t="s">
        <v>50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</row>
    <row r="51" spans="1:15" x14ac:dyDescent="0.25">
      <c r="A51" s="11" t="str">
        <f>A43</f>
        <v>PERIODO DEL 1 AL 15 DE FEBRRO DE 2019</v>
      </c>
      <c r="B51" s="63"/>
      <c r="C51" s="127"/>
      <c r="D51" s="128"/>
      <c r="E51" s="129"/>
      <c r="F51" s="130"/>
      <c r="G51" s="130"/>
      <c r="H51" s="129"/>
      <c r="I51" s="130"/>
      <c r="J51" s="129"/>
      <c r="K51" s="129"/>
      <c r="L51" s="129"/>
    </row>
    <row r="52" spans="1:15" ht="22.5" x14ac:dyDescent="0.25">
      <c r="A52" s="13" t="s">
        <v>5</v>
      </c>
      <c r="B52" s="14" t="s">
        <v>6</v>
      </c>
      <c r="C52" s="13" t="s">
        <v>7</v>
      </c>
      <c r="D52" s="13" t="s">
        <v>8</v>
      </c>
      <c r="E52" s="13" t="s">
        <v>9</v>
      </c>
      <c r="F52" s="15" t="s">
        <v>10</v>
      </c>
      <c r="G52" s="16" t="s">
        <v>11</v>
      </c>
      <c r="H52" s="13" t="s">
        <v>12</v>
      </c>
      <c r="I52" s="17" t="s">
        <v>13</v>
      </c>
      <c r="J52" s="18" t="s">
        <v>14</v>
      </c>
      <c r="K52" s="18" t="s">
        <v>15</v>
      </c>
      <c r="L52" s="19" t="s">
        <v>16</v>
      </c>
    </row>
    <row r="53" spans="1:15" ht="23.25" customHeight="1" x14ac:dyDescent="0.25">
      <c r="A53" s="110" t="s">
        <v>51</v>
      </c>
      <c r="B53" s="131" t="s">
        <v>52</v>
      </c>
      <c r="C53" s="112">
        <v>113</v>
      </c>
      <c r="D53" s="132">
        <v>15</v>
      </c>
      <c r="E53" s="23">
        <f>241.34*15</f>
        <v>3620.1</v>
      </c>
      <c r="F53" s="70">
        <f>E53*0.05</f>
        <v>181.005</v>
      </c>
      <c r="G53" s="70"/>
      <c r="H53" s="133">
        <v>165.07</v>
      </c>
      <c r="I53" s="134">
        <v>0</v>
      </c>
      <c r="J53" s="133">
        <v>0</v>
      </c>
      <c r="K53" s="133"/>
      <c r="L53" s="23">
        <f>E53+F53-H53+I53-J53-K53</f>
        <v>3636.0349999999999</v>
      </c>
    </row>
    <row r="54" spans="1:15" ht="23.25" customHeight="1" x14ac:dyDescent="0.25">
      <c r="A54" s="110" t="s">
        <v>53</v>
      </c>
      <c r="B54" s="131" t="s">
        <v>54</v>
      </c>
      <c r="C54" s="112">
        <v>113</v>
      </c>
      <c r="D54" s="132">
        <v>15</v>
      </c>
      <c r="E54" s="23">
        <v>2261.67</v>
      </c>
      <c r="F54" s="70">
        <f>E54*0.05</f>
        <v>113.08350000000002</v>
      </c>
      <c r="G54" s="70"/>
      <c r="H54" s="73">
        <v>0</v>
      </c>
      <c r="I54" s="74">
        <v>42.74</v>
      </c>
      <c r="J54" s="135">
        <v>0</v>
      </c>
      <c r="K54" s="135"/>
      <c r="L54" s="23">
        <f>E54+F54-H54+I54-J54-K54</f>
        <v>2417.4935</v>
      </c>
    </row>
    <row r="55" spans="1:15" ht="12.75" customHeight="1" thickBot="1" x14ac:dyDescent="0.3">
      <c r="A55" s="136"/>
      <c r="B55" s="137"/>
      <c r="C55" s="138"/>
      <c r="D55" s="139" t="s">
        <v>27</v>
      </c>
      <c r="E55" s="140">
        <f>SUM(E53:E54)</f>
        <v>5881.77</v>
      </c>
      <c r="F55" s="140">
        <f t="shared" ref="F55:L55" si="1">SUM(F53:F54)</f>
        <v>294.08850000000001</v>
      </c>
      <c r="G55" s="140"/>
      <c r="H55" s="140">
        <f t="shared" si="1"/>
        <v>165.07</v>
      </c>
      <c r="I55" s="140">
        <f t="shared" si="1"/>
        <v>42.74</v>
      </c>
      <c r="J55" s="140">
        <f t="shared" si="1"/>
        <v>0</v>
      </c>
      <c r="K55" s="140">
        <f t="shared" si="1"/>
        <v>0</v>
      </c>
      <c r="L55" s="140">
        <f t="shared" si="1"/>
        <v>6053.5285000000003</v>
      </c>
    </row>
    <row r="56" spans="1:15" ht="12.75" customHeight="1" x14ac:dyDescent="0.25">
      <c r="A56" s="136"/>
      <c r="B56" s="137"/>
      <c r="C56" s="138"/>
      <c r="D56" s="136"/>
      <c r="E56" s="141"/>
      <c r="F56" s="142"/>
      <c r="G56" s="142"/>
      <c r="H56" s="141"/>
      <c r="I56" s="142"/>
      <c r="J56" s="141"/>
      <c r="K56" s="141"/>
      <c r="L56" s="141"/>
    </row>
    <row r="57" spans="1:15" ht="15.75" thickBot="1" x14ac:dyDescent="0.3">
      <c r="A57" s="40"/>
      <c r="B57" s="83"/>
      <c r="C57" s="33"/>
      <c r="D57" s="47"/>
      <c r="E57" s="47"/>
      <c r="H57" s="47"/>
      <c r="I57" s="86"/>
      <c r="J57" s="47"/>
      <c r="K57" s="47"/>
      <c r="L57" s="47"/>
    </row>
    <row r="58" spans="1:15" s="2" customFormat="1" x14ac:dyDescent="0.25">
      <c r="A58" s="40"/>
      <c r="B58" s="48"/>
      <c r="C58" s="48"/>
      <c r="D58" s="48"/>
      <c r="E58" s="49" t="s">
        <v>55</v>
      </c>
      <c r="F58" s="50"/>
      <c r="G58" s="50"/>
      <c r="H58" s="50"/>
      <c r="I58" s="49"/>
      <c r="J58" s="47"/>
      <c r="K58" s="47"/>
      <c r="L58" s="425" t="s">
        <v>29</v>
      </c>
      <c r="N58"/>
      <c r="O58"/>
    </row>
    <row r="59" spans="1:15" s="51" customFormat="1" x14ac:dyDescent="0.25">
      <c r="A59" s="40"/>
      <c r="B59" s="52"/>
      <c r="C59" s="52"/>
      <c r="D59" s="52"/>
      <c r="E59" s="52" t="s">
        <v>30</v>
      </c>
      <c r="F59" s="52"/>
      <c r="G59" s="52"/>
      <c r="H59" s="52"/>
      <c r="I59" s="52"/>
      <c r="J59" s="47"/>
      <c r="K59" s="47"/>
      <c r="L59" s="33" t="s">
        <v>31</v>
      </c>
      <c r="M59" s="2"/>
      <c r="N59"/>
      <c r="O59"/>
    </row>
    <row r="60" spans="1:15" x14ac:dyDescent="0.25">
      <c r="A60" s="40"/>
      <c r="B60" s="83"/>
      <c r="C60" s="33"/>
      <c r="D60" s="47"/>
      <c r="E60" s="33"/>
      <c r="F60" s="55"/>
      <c r="G60" s="55"/>
      <c r="H60" s="33"/>
      <c r="I60" s="55"/>
      <c r="J60" s="47"/>
      <c r="K60" s="47"/>
      <c r="L60" s="33"/>
    </row>
    <row r="61" spans="1:15" ht="29.25" x14ac:dyDescent="0.5">
      <c r="A61" s="1" t="s"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5" ht="23.25" x14ac:dyDescent="0.35">
      <c r="A62" s="3" t="s">
        <v>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5" ht="15.75" x14ac:dyDescent="0.25">
      <c r="A63" s="143" t="s">
        <v>2</v>
      </c>
      <c r="B63" s="144"/>
      <c r="C63" s="145"/>
      <c r="D63" s="146"/>
      <c r="E63" s="146"/>
      <c r="F63" s="147"/>
      <c r="G63" s="147"/>
      <c r="H63" s="146"/>
      <c r="I63" s="147"/>
      <c r="J63" s="146"/>
      <c r="K63" s="146"/>
      <c r="L63" s="146"/>
    </row>
    <row r="64" spans="1:15" ht="15.75" customHeight="1" x14ac:dyDescent="0.25">
      <c r="A64" s="148" t="s">
        <v>56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</row>
    <row r="65" spans="1:14" x14ac:dyDescent="0.25">
      <c r="A65" s="11" t="str">
        <f>A51</f>
        <v>PERIODO DEL 1 AL 15 DE FEBRRO DE 2019</v>
      </c>
      <c r="B65" s="63"/>
      <c r="C65" s="149"/>
      <c r="D65" s="150"/>
      <c r="E65" s="151"/>
      <c r="F65" s="152"/>
      <c r="G65" s="152"/>
      <c r="H65" s="151"/>
      <c r="I65" s="152"/>
      <c r="J65" s="151"/>
      <c r="K65" s="151"/>
      <c r="L65" s="151"/>
    </row>
    <row r="66" spans="1:14" ht="22.5" x14ac:dyDescent="0.25">
      <c r="A66" s="13" t="s">
        <v>5</v>
      </c>
      <c r="B66" s="14" t="s">
        <v>6</v>
      </c>
      <c r="C66" s="13" t="s">
        <v>7</v>
      </c>
      <c r="D66" s="13" t="s">
        <v>8</v>
      </c>
      <c r="E66" s="13" t="s">
        <v>9</v>
      </c>
      <c r="F66" s="15" t="s">
        <v>10</v>
      </c>
      <c r="G66" s="16" t="s">
        <v>11</v>
      </c>
      <c r="H66" s="13" t="s">
        <v>12</v>
      </c>
      <c r="I66" s="17" t="s">
        <v>13</v>
      </c>
      <c r="J66" s="18" t="s">
        <v>14</v>
      </c>
      <c r="K66" s="18" t="s">
        <v>15</v>
      </c>
      <c r="L66" s="19" t="s">
        <v>16</v>
      </c>
    </row>
    <row r="67" spans="1:14" ht="26.25" customHeight="1" x14ac:dyDescent="0.25">
      <c r="A67" s="153" t="s">
        <v>57</v>
      </c>
      <c r="B67" s="154" t="s">
        <v>58</v>
      </c>
      <c r="C67" s="112">
        <v>113</v>
      </c>
      <c r="D67" s="155">
        <v>15</v>
      </c>
      <c r="E67" s="23">
        <v>8223.23</v>
      </c>
      <c r="F67" s="70">
        <f>E67*0.05</f>
        <v>411.16149999999999</v>
      </c>
      <c r="G67" s="70"/>
      <c r="H67" s="113">
        <v>1118.31</v>
      </c>
      <c r="I67" s="114">
        <v>0</v>
      </c>
      <c r="J67" s="113">
        <v>0</v>
      </c>
      <c r="K67" s="113"/>
      <c r="L67" s="23">
        <f>E67+F67-H67+I67-J67-K67</f>
        <v>7516.0815000000002</v>
      </c>
    </row>
    <row r="68" spans="1:14" ht="26.25" customHeight="1" x14ac:dyDescent="0.25">
      <c r="A68" s="153" t="s">
        <v>59</v>
      </c>
      <c r="B68" s="154" t="s">
        <v>60</v>
      </c>
      <c r="C68" s="112">
        <v>113</v>
      </c>
      <c r="D68" s="155">
        <v>15</v>
      </c>
      <c r="E68" s="23">
        <v>6410.6</v>
      </c>
      <c r="F68" s="70">
        <f>E68*0.05</f>
        <v>320.53000000000003</v>
      </c>
      <c r="G68" s="70"/>
      <c r="H68" s="113">
        <v>731.13</v>
      </c>
      <c r="I68" s="114">
        <v>0</v>
      </c>
      <c r="J68" s="113">
        <v>0</v>
      </c>
      <c r="K68" s="113"/>
      <c r="L68" s="23">
        <f>E68+F68-H68+I68-J68-K68</f>
        <v>6000</v>
      </c>
    </row>
    <row r="69" spans="1:14" ht="26.25" customHeight="1" x14ac:dyDescent="0.25">
      <c r="A69" s="153" t="s">
        <v>61</v>
      </c>
      <c r="B69" s="154" t="s">
        <v>62</v>
      </c>
      <c r="C69" s="112">
        <v>113</v>
      </c>
      <c r="D69" s="155">
        <v>15</v>
      </c>
      <c r="E69" s="23">
        <v>2565.66</v>
      </c>
      <c r="F69" s="70">
        <f>E69*0.05</f>
        <v>128.28299999999999</v>
      </c>
      <c r="G69" s="70"/>
      <c r="H69" s="73"/>
      <c r="I69" s="74">
        <v>2.61</v>
      </c>
      <c r="J69" s="113">
        <v>0</v>
      </c>
      <c r="K69" s="113"/>
      <c r="L69" s="23">
        <f>E69+F69-H69+I69-J69-K69</f>
        <v>2696.5529999999999</v>
      </c>
    </row>
    <row r="70" spans="1:14" ht="26.25" customHeight="1" x14ac:dyDescent="0.25">
      <c r="A70" s="153" t="s">
        <v>63</v>
      </c>
      <c r="B70" s="154" t="s">
        <v>64</v>
      </c>
      <c r="C70" s="112">
        <v>113</v>
      </c>
      <c r="D70" s="155">
        <v>15</v>
      </c>
      <c r="E70" s="23">
        <v>2565.66</v>
      </c>
      <c r="F70" s="70">
        <f>E70*0.05</f>
        <v>128.28299999999999</v>
      </c>
      <c r="G70" s="70"/>
      <c r="H70" s="73"/>
      <c r="I70" s="74">
        <v>2.61</v>
      </c>
      <c r="J70" s="113">
        <v>0</v>
      </c>
      <c r="K70" s="113"/>
      <c r="L70" s="23">
        <f>E70+F70-H70+I70-J70-K70</f>
        <v>2696.5529999999999</v>
      </c>
      <c r="N70" s="25"/>
    </row>
    <row r="71" spans="1:14" ht="15.75" thickBot="1" x14ac:dyDescent="0.3">
      <c r="A71" s="156"/>
      <c r="B71" s="157"/>
      <c r="C71" s="158"/>
      <c r="D71" s="159" t="s">
        <v>27</v>
      </c>
      <c r="E71" s="160">
        <f>SUM(E67:E70)</f>
        <v>19765.149999999998</v>
      </c>
      <c r="F71" s="160">
        <f t="shared" ref="F71:L71" si="2">SUM(F67:F70)</f>
        <v>988.25750000000005</v>
      </c>
      <c r="G71" s="160"/>
      <c r="H71" s="160">
        <f t="shared" si="2"/>
        <v>1849.44</v>
      </c>
      <c r="I71" s="160">
        <f t="shared" si="2"/>
        <v>5.22</v>
      </c>
      <c r="J71" s="160">
        <f t="shared" si="2"/>
        <v>0</v>
      </c>
      <c r="K71" s="160">
        <f t="shared" si="2"/>
        <v>0</v>
      </c>
      <c r="L71" s="160">
        <f t="shared" si="2"/>
        <v>18909.1875</v>
      </c>
    </row>
    <row r="72" spans="1:14" x14ac:dyDescent="0.25">
      <c r="A72" s="156"/>
      <c r="B72" s="157"/>
      <c r="C72" s="158"/>
      <c r="D72" s="156"/>
      <c r="E72" s="161"/>
      <c r="F72" s="162"/>
      <c r="G72" s="162"/>
      <c r="H72" s="161"/>
      <c r="I72" s="162"/>
      <c r="J72" s="161"/>
      <c r="K72" s="161"/>
      <c r="L72" s="161"/>
    </row>
    <row r="73" spans="1:14" ht="15.75" x14ac:dyDescent="0.25">
      <c r="A73" s="163" t="s">
        <v>65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</row>
    <row r="74" spans="1:14" x14ac:dyDescent="0.25">
      <c r="A74" s="11" t="str">
        <f>A65</f>
        <v>PERIODO DEL 1 AL 15 DE FEBRRO DE 2019</v>
      </c>
      <c r="B74" s="63"/>
      <c r="C74" s="164"/>
      <c r="D74" s="165"/>
      <c r="E74" s="166"/>
      <c r="F74" s="167"/>
      <c r="G74" s="167"/>
      <c r="H74" s="166"/>
      <c r="I74" s="167"/>
      <c r="J74" s="166"/>
      <c r="K74" s="166"/>
      <c r="L74" s="166"/>
    </row>
    <row r="75" spans="1:14" ht="22.5" x14ac:dyDescent="0.25">
      <c r="A75" s="13" t="s">
        <v>5</v>
      </c>
      <c r="B75" s="14" t="s">
        <v>6</v>
      </c>
      <c r="C75" s="13" t="s">
        <v>7</v>
      </c>
      <c r="D75" s="13" t="s">
        <v>8</v>
      </c>
      <c r="E75" s="13" t="s">
        <v>9</v>
      </c>
      <c r="F75" s="15" t="s">
        <v>10</v>
      </c>
      <c r="G75" s="16" t="s">
        <v>11</v>
      </c>
      <c r="H75" s="13" t="s">
        <v>12</v>
      </c>
      <c r="I75" s="17" t="s">
        <v>13</v>
      </c>
      <c r="J75" s="18" t="s">
        <v>14</v>
      </c>
      <c r="K75" s="18" t="s">
        <v>15</v>
      </c>
      <c r="L75" s="19" t="s">
        <v>16</v>
      </c>
    </row>
    <row r="76" spans="1:14" ht="26.25" customHeight="1" x14ac:dyDescent="0.25">
      <c r="A76" s="168" t="s">
        <v>66</v>
      </c>
      <c r="B76" s="169" t="s">
        <v>67</v>
      </c>
      <c r="C76" s="112">
        <v>113</v>
      </c>
      <c r="D76" s="170">
        <v>15</v>
      </c>
      <c r="E76" s="23">
        <v>3102.45</v>
      </c>
      <c r="F76" s="70">
        <f>E76*0.05</f>
        <v>155.1225</v>
      </c>
      <c r="G76" s="70"/>
      <c r="H76" s="73">
        <v>91.04</v>
      </c>
      <c r="I76" s="74">
        <v>0</v>
      </c>
      <c r="J76" s="73">
        <v>0</v>
      </c>
      <c r="K76" s="73"/>
      <c r="L76" s="23">
        <f>E76+F76-H76+I76-J76-K76+G76</f>
        <v>3166.5324999999998</v>
      </c>
      <c r="M76" s="51"/>
    </row>
    <row r="77" spans="1:14" ht="26.25" customHeight="1" x14ac:dyDescent="0.25">
      <c r="A77" s="168" t="s">
        <v>68</v>
      </c>
      <c r="B77" s="169" t="s">
        <v>69</v>
      </c>
      <c r="C77" s="112">
        <v>113</v>
      </c>
      <c r="D77" s="132">
        <v>15</v>
      </c>
      <c r="E77" s="23">
        <v>2261.37</v>
      </c>
      <c r="F77" s="70">
        <f>E77*0.05</f>
        <v>113.0685</v>
      </c>
      <c r="G77" s="70"/>
      <c r="H77" s="73">
        <v>0</v>
      </c>
      <c r="I77" s="74">
        <v>42.74</v>
      </c>
      <c r="J77" s="135">
        <v>0</v>
      </c>
      <c r="K77" s="135"/>
      <c r="L77" s="23">
        <f>E77+F77-H77+I77-J77-K77+G77</f>
        <v>2417.1784999999995</v>
      </c>
      <c r="M77" s="51"/>
    </row>
    <row r="78" spans="1:14" s="47" customFormat="1" ht="26.25" customHeight="1" x14ac:dyDescent="0.25">
      <c r="A78" s="168" t="s">
        <v>70</v>
      </c>
      <c r="B78" s="169" t="s">
        <v>71</v>
      </c>
      <c r="C78" s="112">
        <v>113</v>
      </c>
      <c r="D78" s="171">
        <v>15</v>
      </c>
      <c r="E78" s="23">
        <v>2904</v>
      </c>
      <c r="F78" s="70">
        <f>E78*0.05</f>
        <v>145.20000000000002</v>
      </c>
      <c r="G78" s="70"/>
      <c r="H78" s="172">
        <v>49.2</v>
      </c>
      <c r="I78" s="173">
        <v>0</v>
      </c>
      <c r="J78" s="172">
        <v>0</v>
      </c>
      <c r="K78" s="172"/>
      <c r="L78" s="23">
        <f>E78+F78-H78+I78-J78-K78+G78</f>
        <v>3000</v>
      </c>
      <c r="M78" s="116"/>
    </row>
    <row r="79" spans="1:14" s="47" customFormat="1" ht="26.25" customHeight="1" x14ac:dyDescent="0.25">
      <c r="A79" s="174" t="s">
        <v>72</v>
      </c>
      <c r="B79" s="175" t="s">
        <v>73</v>
      </c>
      <c r="C79" s="112">
        <v>113</v>
      </c>
      <c r="D79" s="176">
        <v>15</v>
      </c>
      <c r="E79" s="23">
        <v>2957.13</v>
      </c>
      <c r="F79" s="70">
        <f>E79*0.05</f>
        <v>147.85650000000001</v>
      </c>
      <c r="G79" s="70"/>
      <c r="H79" s="177">
        <v>54.99</v>
      </c>
      <c r="I79" s="178">
        <v>0</v>
      </c>
      <c r="J79" s="177">
        <v>0</v>
      </c>
      <c r="K79" s="177"/>
      <c r="L79" s="23">
        <f>E79+F79-H79+I79-J79-K79+G79</f>
        <v>3049.9965000000002</v>
      </c>
      <c r="M79" s="116"/>
    </row>
    <row r="80" spans="1:14" s="47" customFormat="1" ht="40.5" customHeight="1" x14ac:dyDescent="0.25">
      <c r="A80" s="179" t="s">
        <v>74</v>
      </c>
      <c r="B80" s="169" t="s">
        <v>75</v>
      </c>
      <c r="C80" s="112">
        <v>113</v>
      </c>
      <c r="D80" s="171">
        <v>15</v>
      </c>
      <c r="E80" s="23">
        <v>3102.45</v>
      </c>
      <c r="F80" s="70">
        <f>E80*0.05</f>
        <v>155.1225</v>
      </c>
      <c r="G80" s="70"/>
      <c r="H80" s="73">
        <v>91.04</v>
      </c>
      <c r="I80" s="74">
        <v>0</v>
      </c>
      <c r="J80" s="73">
        <v>0</v>
      </c>
      <c r="K80" s="73"/>
      <c r="L80" s="23">
        <f>E80+F80-H80+I80-J80-K80+G80</f>
        <v>3166.5324999999998</v>
      </c>
      <c r="M80" s="116"/>
    </row>
    <row r="81" spans="1:15" ht="26.25" customHeight="1" thickBot="1" x14ac:dyDescent="0.3">
      <c r="A81" s="180" t="s">
        <v>76</v>
      </c>
      <c r="B81" s="181" t="s">
        <v>69</v>
      </c>
      <c r="C81" s="112">
        <v>113</v>
      </c>
      <c r="D81" s="170">
        <v>15</v>
      </c>
      <c r="E81" s="23">
        <v>2261.37</v>
      </c>
      <c r="F81" s="70">
        <f>E81*0.05</f>
        <v>113.0685</v>
      </c>
      <c r="G81" s="70"/>
      <c r="H81" s="73">
        <v>0</v>
      </c>
      <c r="I81" s="74">
        <v>42.74</v>
      </c>
      <c r="J81" s="135">
        <v>0</v>
      </c>
      <c r="K81" s="135"/>
      <c r="L81" s="23">
        <f>E81+F81-H81+I81-J81-K81</f>
        <v>2417.1784999999995</v>
      </c>
    </row>
    <row r="82" spans="1:15" ht="15.75" thickBot="1" x14ac:dyDescent="0.3">
      <c r="A82" s="182"/>
      <c r="B82" s="183"/>
      <c r="C82" s="184"/>
      <c r="D82" s="185" t="s">
        <v>27</v>
      </c>
      <c r="E82" s="186">
        <f>SUM(E76:E81)</f>
        <v>16588.77</v>
      </c>
      <c r="F82" s="186">
        <f t="shared" ref="F82:L82" si="3">SUM(F76:F81)</f>
        <v>829.43850000000009</v>
      </c>
      <c r="G82" s="186">
        <f t="shared" si="3"/>
        <v>0</v>
      </c>
      <c r="H82" s="186">
        <f t="shared" si="3"/>
        <v>286.27000000000004</v>
      </c>
      <c r="I82" s="186">
        <f t="shared" si="3"/>
        <v>85.48</v>
      </c>
      <c r="J82" s="186">
        <f t="shared" si="3"/>
        <v>0</v>
      </c>
      <c r="K82" s="186">
        <f t="shared" si="3"/>
        <v>0</v>
      </c>
      <c r="L82" s="186">
        <f t="shared" si="3"/>
        <v>17217.4185</v>
      </c>
    </row>
    <row r="83" spans="1:15" x14ac:dyDescent="0.25">
      <c r="A83" s="182"/>
      <c r="B83" s="183"/>
      <c r="C83" s="184"/>
      <c r="D83" s="187"/>
      <c r="E83" s="188"/>
      <c r="F83" s="189"/>
      <c r="G83" s="189"/>
      <c r="H83" s="188"/>
      <c r="I83" s="189"/>
      <c r="J83" s="188"/>
      <c r="K83" s="188"/>
      <c r="L83" s="188"/>
      <c r="N83" s="29"/>
    </row>
    <row r="84" spans="1:15" x14ac:dyDescent="0.25">
      <c r="A84" s="182"/>
      <c r="B84" s="183"/>
      <c r="C84" s="184"/>
      <c r="D84" s="187"/>
      <c r="E84" s="188"/>
      <c r="F84" s="189"/>
      <c r="G84" s="189"/>
      <c r="H84" s="188"/>
      <c r="I84" s="189"/>
      <c r="J84" s="188"/>
      <c r="K84" s="188"/>
      <c r="L84" s="188"/>
    </row>
    <row r="85" spans="1:15" x14ac:dyDescent="0.25">
      <c r="A85" s="182"/>
      <c r="B85" s="183"/>
      <c r="C85" s="184"/>
      <c r="D85" s="187"/>
      <c r="E85" s="188"/>
      <c r="F85" s="189"/>
      <c r="G85" s="189"/>
      <c r="H85" s="188"/>
      <c r="I85" s="189"/>
      <c r="J85" s="188"/>
      <c r="K85" s="188"/>
      <c r="L85" s="188"/>
    </row>
    <row r="86" spans="1:15" x14ac:dyDescent="0.25">
      <c r="A86" s="182"/>
      <c r="B86" s="183"/>
      <c r="C86" s="184"/>
      <c r="D86" s="187"/>
      <c r="E86" s="188"/>
      <c r="F86" s="189"/>
      <c r="G86" s="189"/>
      <c r="H86" s="188"/>
      <c r="I86" s="189"/>
      <c r="J86" s="188"/>
      <c r="K86" s="188"/>
      <c r="L86" s="188"/>
    </row>
    <row r="87" spans="1:15" ht="15.75" thickBot="1" x14ac:dyDescent="0.3">
      <c r="A87" s="182"/>
      <c r="B87" s="41"/>
      <c r="C87" s="42"/>
      <c r="D87" s="43"/>
      <c r="E87" s="43"/>
      <c r="F87" s="44"/>
      <c r="G87" s="44"/>
      <c r="H87" s="45"/>
      <c r="I87" s="46"/>
      <c r="J87" s="47"/>
      <c r="K87" s="47"/>
      <c r="L87" s="43"/>
    </row>
    <row r="88" spans="1:15" s="2" customFormat="1" x14ac:dyDescent="0.25">
      <c r="A88" s="40"/>
      <c r="B88" s="48"/>
      <c r="C88" s="48"/>
      <c r="D88" s="48"/>
      <c r="E88" s="49" t="s">
        <v>55</v>
      </c>
      <c r="F88" s="50"/>
      <c r="G88" s="50"/>
      <c r="H88" s="50"/>
      <c r="I88" s="49"/>
      <c r="J88" s="47"/>
      <c r="K88" s="47"/>
      <c r="L88" s="425" t="s">
        <v>29</v>
      </c>
      <c r="N88"/>
      <c r="O88"/>
    </row>
    <row r="89" spans="1:15" s="51" customFormat="1" x14ac:dyDescent="0.25">
      <c r="A89" s="40"/>
      <c r="B89" s="52"/>
      <c r="C89" s="52"/>
      <c r="D89" s="52"/>
      <c r="E89" s="52" t="s">
        <v>30</v>
      </c>
      <c r="F89" s="52"/>
      <c r="G89" s="52"/>
      <c r="H89" s="52"/>
      <c r="I89" s="52"/>
      <c r="J89" s="47"/>
      <c r="K89" s="47"/>
      <c r="L89" s="33" t="s">
        <v>31</v>
      </c>
      <c r="M89" s="2"/>
      <c r="N89"/>
      <c r="O89"/>
    </row>
    <row r="90" spans="1:15" x14ac:dyDescent="0.25">
      <c r="A90" s="40"/>
      <c r="B90" s="83"/>
      <c r="C90" s="33"/>
      <c r="D90" s="47"/>
      <c r="E90" s="33"/>
      <c r="F90" s="55"/>
      <c r="G90" s="55"/>
      <c r="H90" s="33"/>
      <c r="I90" s="55"/>
      <c r="J90" s="47"/>
      <c r="K90" s="47"/>
      <c r="L90" s="33"/>
    </row>
    <row r="91" spans="1:15" x14ac:dyDescent="0.25">
      <c r="A91" s="40"/>
      <c r="B91" s="83"/>
      <c r="C91" s="33"/>
      <c r="D91" s="47"/>
      <c r="E91" s="33"/>
      <c r="F91" s="55"/>
      <c r="G91" s="55"/>
      <c r="H91" s="33"/>
      <c r="I91" s="55"/>
      <c r="J91" s="47"/>
      <c r="K91" s="47"/>
      <c r="L91" s="33"/>
    </row>
    <row r="92" spans="1:15" ht="9" customHeight="1" x14ac:dyDescent="0.25">
      <c r="A92" s="40"/>
      <c r="B92" s="83"/>
      <c r="C92" s="33"/>
      <c r="D92" s="47"/>
      <c r="E92" s="47"/>
      <c r="H92" s="47"/>
      <c r="I92" s="86"/>
      <c r="J92" s="43"/>
      <c r="K92" s="43"/>
      <c r="L92" s="47"/>
    </row>
    <row r="93" spans="1:15" ht="9" customHeight="1" x14ac:dyDescent="0.25">
      <c r="A93" s="40"/>
      <c r="B93" s="83"/>
      <c r="C93" s="33"/>
      <c r="D93" s="47"/>
      <c r="E93" s="47"/>
      <c r="H93" s="47"/>
      <c r="I93" s="86"/>
      <c r="J93" s="43"/>
      <c r="K93" s="43"/>
      <c r="L93" s="47"/>
    </row>
    <row r="94" spans="1:15" ht="38.25" customHeight="1" x14ac:dyDescent="0.5">
      <c r="A94" s="1" t="s"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5" ht="23.25" customHeight="1" x14ac:dyDescent="0.35">
      <c r="A95" s="3" t="s">
        <v>1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5" ht="15.75" x14ac:dyDescent="0.25">
      <c r="A96" s="190" t="s">
        <v>2</v>
      </c>
      <c r="B96" s="191"/>
      <c r="C96" s="192"/>
      <c r="D96" s="193"/>
      <c r="E96" s="193"/>
      <c r="F96" s="194"/>
      <c r="G96" s="194"/>
      <c r="H96" s="193"/>
      <c r="I96" s="194"/>
      <c r="J96" s="193"/>
      <c r="K96" s="193"/>
      <c r="L96" s="193"/>
    </row>
    <row r="97" spans="1:15" ht="15.75" customHeight="1" x14ac:dyDescent="0.25">
      <c r="A97" s="195" t="s">
        <v>77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</row>
    <row r="98" spans="1:15" x14ac:dyDescent="0.25">
      <c r="A98" s="11" t="str">
        <f>A74</f>
        <v>PERIODO DEL 1 AL 15 DE FEBRRO DE 2019</v>
      </c>
      <c r="B98" s="63"/>
      <c r="C98" s="196"/>
      <c r="D98" s="197"/>
      <c r="E98" s="198"/>
      <c r="F98" s="199"/>
      <c r="G98" s="199"/>
      <c r="H98" s="198"/>
      <c r="I98" s="199"/>
      <c r="J98" s="198"/>
      <c r="K98" s="198"/>
      <c r="L98" s="198"/>
    </row>
    <row r="99" spans="1:15" ht="22.5" x14ac:dyDescent="0.25">
      <c r="A99" s="13" t="s">
        <v>5</v>
      </c>
      <c r="B99" s="14" t="s">
        <v>6</v>
      </c>
      <c r="C99" s="13" t="s">
        <v>7</v>
      </c>
      <c r="D99" s="13" t="s">
        <v>8</v>
      </c>
      <c r="E99" s="13" t="s">
        <v>9</v>
      </c>
      <c r="F99" s="15" t="s">
        <v>10</v>
      </c>
      <c r="G99" s="16" t="s">
        <v>11</v>
      </c>
      <c r="H99" s="13" t="s">
        <v>12</v>
      </c>
      <c r="I99" s="17" t="s">
        <v>13</v>
      </c>
      <c r="J99" s="18" t="s">
        <v>14</v>
      </c>
      <c r="K99" s="18" t="s">
        <v>15</v>
      </c>
      <c r="L99" s="19" t="s">
        <v>16</v>
      </c>
    </row>
    <row r="100" spans="1:15" ht="26.25" customHeight="1" x14ac:dyDescent="0.25">
      <c r="A100" s="200" t="s">
        <v>78</v>
      </c>
      <c r="B100" s="201" t="s">
        <v>79</v>
      </c>
      <c r="C100" s="112">
        <v>113</v>
      </c>
      <c r="D100" s="202">
        <v>15</v>
      </c>
      <c r="E100" s="23">
        <v>1790.3</v>
      </c>
      <c r="F100" s="70">
        <f>E100*0.05</f>
        <v>89.515000000000001</v>
      </c>
      <c r="G100" s="70"/>
      <c r="H100" s="73">
        <v>0</v>
      </c>
      <c r="I100" s="74">
        <v>86.84</v>
      </c>
      <c r="J100" s="73">
        <v>0</v>
      </c>
      <c r="K100" s="73"/>
      <c r="L100" s="23">
        <f>E100+F100-H100+I100-J100</f>
        <v>1966.655</v>
      </c>
    </row>
    <row r="101" spans="1:15" ht="26.25" customHeight="1" x14ac:dyDescent="0.25">
      <c r="A101" s="200" t="s">
        <v>80</v>
      </c>
      <c r="B101" s="201" t="s">
        <v>79</v>
      </c>
      <c r="C101" s="112">
        <v>113</v>
      </c>
      <c r="D101" s="202">
        <v>15</v>
      </c>
      <c r="E101" s="23">
        <v>1790.3</v>
      </c>
      <c r="F101" s="70">
        <f>E101*0.05</f>
        <v>89.515000000000001</v>
      </c>
      <c r="G101" s="70"/>
      <c r="H101" s="73">
        <v>0</v>
      </c>
      <c r="I101" s="74">
        <v>86.84</v>
      </c>
      <c r="J101" s="73">
        <v>0</v>
      </c>
      <c r="K101" s="73"/>
      <c r="L101" s="23">
        <f>E101+F101-H101+I101-J101</f>
        <v>1966.655</v>
      </c>
    </row>
    <row r="102" spans="1:15" ht="26.25" customHeight="1" x14ac:dyDescent="0.25">
      <c r="A102" s="200" t="s">
        <v>81</v>
      </c>
      <c r="B102" s="201" t="s">
        <v>79</v>
      </c>
      <c r="C102" s="112">
        <v>113</v>
      </c>
      <c r="D102" s="202">
        <v>15</v>
      </c>
      <c r="E102" s="23">
        <v>1790.3</v>
      </c>
      <c r="F102" s="70">
        <f>E102*0.05</f>
        <v>89.515000000000001</v>
      </c>
      <c r="G102" s="70"/>
      <c r="H102" s="73">
        <v>0</v>
      </c>
      <c r="I102" s="74">
        <v>86.84</v>
      </c>
      <c r="J102" s="203">
        <v>0</v>
      </c>
      <c r="K102" s="203"/>
      <c r="L102" s="23">
        <f>E102+F102-H102+I102-J102</f>
        <v>1966.655</v>
      </c>
    </row>
    <row r="103" spans="1:15" s="51" customFormat="1" ht="26.25" customHeight="1" x14ac:dyDescent="0.25">
      <c r="A103" s="204" t="s">
        <v>82</v>
      </c>
      <c r="B103" s="201" t="s">
        <v>79</v>
      </c>
      <c r="C103" s="112">
        <v>113</v>
      </c>
      <c r="D103" s="202">
        <v>15</v>
      </c>
      <c r="E103" s="23">
        <v>1790.3</v>
      </c>
      <c r="F103" s="70">
        <f>E103*0.05</f>
        <v>89.515000000000001</v>
      </c>
      <c r="G103" s="70"/>
      <c r="H103" s="73">
        <v>0</v>
      </c>
      <c r="I103" s="74">
        <v>86.84</v>
      </c>
      <c r="J103" s="203">
        <v>0</v>
      </c>
      <c r="K103" s="203"/>
      <c r="L103" s="23">
        <f>E103+F103-H103+I103-J103</f>
        <v>1966.655</v>
      </c>
      <c r="M103" s="2"/>
      <c r="N103"/>
      <c r="O103"/>
    </row>
    <row r="104" spans="1:15" s="51" customFormat="1" ht="15.75" thickBot="1" x14ac:dyDescent="0.3">
      <c r="A104" s="40"/>
      <c r="B104" s="205"/>
      <c r="C104" s="206"/>
      <c r="D104" s="207" t="s">
        <v>27</v>
      </c>
      <c r="E104" s="208">
        <f>SUM(E100:E103)</f>
        <v>7161.2</v>
      </c>
      <c r="F104" s="208">
        <f t="shared" ref="F104:L104" si="4">SUM(F100:F103)</f>
        <v>358.06</v>
      </c>
      <c r="G104" s="208"/>
      <c r="H104" s="208">
        <f t="shared" si="4"/>
        <v>0</v>
      </c>
      <c r="I104" s="208">
        <f t="shared" si="4"/>
        <v>347.36</v>
      </c>
      <c r="J104" s="208">
        <f t="shared" si="4"/>
        <v>0</v>
      </c>
      <c r="K104" s="208">
        <f t="shared" si="4"/>
        <v>0</v>
      </c>
      <c r="L104" s="208">
        <f t="shared" si="4"/>
        <v>7866.62</v>
      </c>
      <c r="M104" s="2"/>
      <c r="N104"/>
      <c r="O104"/>
    </row>
    <row r="105" spans="1:15" s="51" customFormat="1" x14ac:dyDescent="0.25">
      <c r="A105" s="40"/>
      <c r="B105" s="83"/>
      <c r="C105" s="84"/>
      <c r="D105" s="47"/>
      <c r="E105" s="47"/>
      <c r="F105" s="85"/>
      <c r="G105" s="85"/>
      <c r="H105" s="47"/>
      <c r="I105" s="86"/>
      <c r="J105" s="47"/>
      <c r="K105" s="47"/>
      <c r="L105" s="47"/>
      <c r="M105" s="2"/>
      <c r="N105"/>
      <c r="O105"/>
    </row>
    <row r="106" spans="1:15" s="51" customFormat="1" ht="15.75" x14ac:dyDescent="0.25">
      <c r="A106" s="209" t="s">
        <v>83</v>
      </c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"/>
      <c r="N106"/>
      <c r="O106"/>
    </row>
    <row r="107" spans="1:15" s="51" customFormat="1" x14ac:dyDescent="0.25">
      <c r="A107" s="11" t="str">
        <f>A98</f>
        <v>PERIODO DEL 1 AL 15 DE FEBRRO DE 2019</v>
      </c>
      <c r="B107" s="63"/>
      <c r="C107" s="210"/>
      <c r="D107" s="211"/>
      <c r="E107" s="212"/>
      <c r="F107" s="213"/>
      <c r="G107" s="213"/>
      <c r="H107" s="212"/>
      <c r="I107" s="213"/>
      <c r="J107" s="212"/>
      <c r="K107" s="212"/>
      <c r="L107" s="212"/>
      <c r="M107" s="2"/>
      <c r="N107"/>
      <c r="O107"/>
    </row>
    <row r="108" spans="1:15" ht="22.5" x14ac:dyDescent="0.25">
      <c r="A108" s="13" t="s">
        <v>5</v>
      </c>
      <c r="B108" s="14" t="s">
        <v>6</v>
      </c>
      <c r="C108" s="13" t="s">
        <v>7</v>
      </c>
      <c r="D108" s="13" t="s">
        <v>8</v>
      </c>
      <c r="E108" s="13" t="s">
        <v>9</v>
      </c>
      <c r="F108" s="15" t="s">
        <v>10</v>
      </c>
      <c r="G108" s="16" t="s">
        <v>11</v>
      </c>
      <c r="H108" s="13" t="s">
        <v>12</v>
      </c>
      <c r="I108" s="17" t="s">
        <v>13</v>
      </c>
      <c r="J108" s="18" t="s">
        <v>14</v>
      </c>
      <c r="K108" s="18" t="s">
        <v>15</v>
      </c>
      <c r="L108" s="19" t="s">
        <v>16</v>
      </c>
    </row>
    <row r="109" spans="1:15" s="51" customFormat="1" ht="26.25" customHeight="1" x14ac:dyDescent="0.25">
      <c r="A109" s="214" t="s">
        <v>84</v>
      </c>
      <c r="B109" s="119" t="s">
        <v>85</v>
      </c>
      <c r="C109" s="112">
        <v>113</v>
      </c>
      <c r="D109" s="120">
        <v>15</v>
      </c>
      <c r="E109" s="23">
        <f>241.34*15</f>
        <v>3620.1</v>
      </c>
      <c r="F109" s="70">
        <f>E109*0.05</f>
        <v>181.005</v>
      </c>
      <c r="G109" s="70"/>
      <c r="H109" s="133">
        <v>165.07</v>
      </c>
      <c r="I109" s="134">
        <v>0</v>
      </c>
      <c r="J109" s="133">
        <v>0</v>
      </c>
      <c r="K109" s="133"/>
      <c r="L109" s="23">
        <f>E109+F109-H109+I109-J109-K109</f>
        <v>3636.0349999999999</v>
      </c>
      <c r="M109" s="2"/>
      <c r="N109"/>
      <c r="O109"/>
    </row>
    <row r="110" spans="1:15" s="51" customFormat="1" ht="26.25" customHeight="1" x14ac:dyDescent="0.25">
      <c r="A110" s="118" t="s">
        <v>86</v>
      </c>
      <c r="B110" s="119" t="s">
        <v>69</v>
      </c>
      <c r="C110" s="112">
        <v>113</v>
      </c>
      <c r="D110" s="120">
        <v>15</v>
      </c>
      <c r="E110" s="23">
        <v>2261.37</v>
      </c>
      <c r="F110" s="70">
        <f>E110*0.05</f>
        <v>113.0685</v>
      </c>
      <c r="G110" s="70"/>
      <c r="H110" s="73">
        <v>0</v>
      </c>
      <c r="I110" s="74">
        <v>42.74</v>
      </c>
      <c r="J110" s="75">
        <v>0</v>
      </c>
      <c r="K110" s="75"/>
      <c r="L110" s="23">
        <f>E110+F110-H110+I110-J110-K110</f>
        <v>2417.1784999999995</v>
      </c>
      <c r="M110" s="2"/>
      <c r="N110"/>
      <c r="O110"/>
    </row>
    <row r="111" spans="1:15" s="51" customFormat="1" ht="15.75" thickBot="1" x14ac:dyDescent="0.3">
      <c r="A111" s="215"/>
      <c r="B111" s="216"/>
      <c r="C111" s="217"/>
      <c r="D111" s="218" t="s">
        <v>27</v>
      </c>
      <c r="E111" s="219">
        <f>SUM(E109:E110)</f>
        <v>5881.4699999999993</v>
      </c>
      <c r="F111" s="219">
        <f t="shared" ref="F111:L111" si="5">SUM(F109:F110)</f>
        <v>294.07349999999997</v>
      </c>
      <c r="G111" s="219"/>
      <c r="H111" s="219">
        <f t="shared" si="5"/>
        <v>165.07</v>
      </c>
      <c r="I111" s="219">
        <f t="shared" si="5"/>
        <v>42.74</v>
      </c>
      <c r="J111" s="219">
        <f t="shared" si="5"/>
        <v>0</v>
      </c>
      <c r="K111" s="219">
        <f t="shared" si="5"/>
        <v>0</v>
      </c>
      <c r="L111" s="219">
        <f t="shared" si="5"/>
        <v>6053.2134999999998</v>
      </c>
      <c r="M111" s="2"/>
      <c r="N111"/>
      <c r="O111"/>
    </row>
    <row r="112" spans="1:15" s="51" customFormat="1" x14ac:dyDescent="0.25">
      <c r="A112" s="40"/>
      <c r="B112" s="83"/>
      <c r="C112" s="84"/>
      <c r="D112" s="47"/>
      <c r="E112" s="47"/>
      <c r="F112" s="85"/>
      <c r="G112" s="85"/>
      <c r="H112" s="47"/>
      <c r="I112" s="86"/>
      <c r="J112" s="47"/>
      <c r="K112" s="47"/>
      <c r="L112" s="220"/>
      <c r="M112" s="2"/>
      <c r="N112"/>
      <c r="O112"/>
    </row>
    <row r="113" spans="1:15" s="51" customFormat="1" x14ac:dyDescent="0.25">
      <c r="A113" s="40"/>
      <c r="B113" s="83"/>
      <c r="C113" s="84"/>
      <c r="D113" s="47"/>
      <c r="E113" s="47"/>
      <c r="F113" s="85"/>
      <c r="G113" s="85"/>
      <c r="H113" s="47"/>
      <c r="I113" s="86"/>
      <c r="J113" s="47"/>
      <c r="K113" s="47"/>
      <c r="L113" s="220"/>
      <c r="M113" s="2"/>
      <c r="N113"/>
      <c r="O113"/>
    </row>
    <row r="114" spans="1:15" s="51" customFormat="1" x14ac:dyDescent="0.25">
      <c r="A114" s="40"/>
      <c r="B114" s="83"/>
      <c r="C114" s="84"/>
      <c r="D114" s="47"/>
      <c r="E114" s="47"/>
      <c r="F114" s="85"/>
      <c r="G114" s="85"/>
      <c r="H114" s="47"/>
      <c r="I114" s="86"/>
      <c r="J114" s="47"/>
      <c r="K114" s="47"/>
      <c r="L114" s="220"/>
      <c r="M114" s="2"/>
      <c r="N114"/>
      <c r="O114"/>
    </row>
    <row r="115" spans="1:15" s="51" customFormat="1" ht="15.75" x14ac:dyDescent="0.25">
      <c r="A115" s="209" t="s">
        <v>87</v>
      </c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"/>
      <c r="N115"/>
      <c r="O115"/>
    </row>
    <row r="116" spans="1:15" s="51" customFormat="1" x14ac:dyDescent="0.25">
      <c r="A116" s="11" t="str">
        <f>A107</f>
        <v>PERIODO DEL 1 AL 15 DE FEBRRO DE 2019</v>
      </c>
      <c r="B116" s="63"/>
      <c r="C116" s="210"/>
      <c r="D116" s="211"/>
      <c r="E116" s="212"/>
      <c r="F116" s="213"/>
      <c r="G116" s="213"/>
      <c r="H116" s="212"/>
      <c r="I116" s="213"/>
      <c r="J116" s="212"/>
      <c r="K116" s="212"/>
      <c r="L116" s="212"/>
      <c r="M116" s="2"/>
      <c r="N116"/>
      <c r="O116"/>
    </row>
    <row r="117" spans="1:15" ht="22.5" x14ac:dyDescent="0.25">
      <c r="A117" s="13" t="s">
        <v>5</v>
      </c>
      <c r="B117" s="14" t="s">
        <v>6</v>
      </c>
      <c r="C117" s="13" t="s">
        <v>7</v>
      </c>
      <c r="D117" s="13" t="s">
        <v>8</v>
      </c>
      <c r="E117" s="13" t="s">
        <v>9</v>
      </c>
      <c r="F117" s="15" t="s">
        <v>10</v>
      </c>
      <c r="G117" s="16" t="s">
        <v>11</v>
      </c>
      <c r="H117" s="13" t="s">
        <v>12</v>
      </c>
      <c r="I117" s="17" t="s">
        <v>13</v>
      </c>
      <c r="J117" s="18" t="s">
        <v>14</v>
      </c>
      <c r="K117" s="18" t="s">
        <v>15</v>
      </c>
      <c r="L117" s="19" t="s">
        <v>16</v>
      </c>
    </row>
    <row r="118" spans="1:15" s="51" customFormat="1" ht="26.25" customHeight="1" x14ac:dyDescent="0.25">
      <c r="A118" s="117" t="s">
        <v>88</v>
      </c>
      <c r="B118" s="111" t="s">
        <v>89</v>
      </c>
      <c r="C118" s="112">
        <v>113</v>
      </c>
      <c r="D118" s="120">
        <v>15</v>
      </c>
      <c r="E118" s="23">
        <v>3102.45</v>
      </c>
      <c r="F118" s="70">
        <f>E118*0.05</f>
        <v>155.1225</v>
      </c>
      <c r="G118" s="70"/>
      <c r="H118" s="133">
        <v>91.04</v>
      </c>
      <c r="I118" s="134">
        <v>0</v>
      </c>
      <c r="J118" s="133">
        <v>0</v>
      </c>
      <c r="K118" s="133"/>
      <c r="L118" s="23">
        <f>E118+F118-H118+I118-J118-K118</f>
        <v>3166.5324999999998</v>
      </c>
      <c r="M118" s="2"/>
      <c r="N118"/>
      <c r="O118"/>
    </row>
    <row r="119" spans="1:15" s="51" customFormat="1" ht="15.75" thickBot="1" x14ac:dyDescent="0.3">
      <c r="A119" s="215"/>
      <c r="B119" s="216"/>
      <c r="C119" s="217"/>
      <c r="D119" s="218" t="s">
        <v>27</v>
      </c>
      <c r="E119" s="219">
        <f>SUM(E118)</f>
        <v>3102.45</v>
      </c>
      <c r="F119" s="221">
        <f>SUM(F118)</f>
        <v>155.1225</v>
      </c>
      <c r="G119" s="221"/>
      <c r="H119" s="219">
        <f t="shared" ref="H119:L119" si="6">SUM(H118)</f>
        <v>91.04</v>
      </c>
      <c r="I119" s="221">
        <f t="shared" si="6"/>
        <v>0</v>
      </c>
      <c r="J119" s="219">
        <f t="shared" si="6"/>
        <v>0</v>
      </c>
      <c r="K119" s="219"/>
      <c r="L119" s="219">
        <f t="shared" si="6"/>
        <v>3166.5324999999998</v>
      </c>
      <c r="M119" s="2"/>
      <c r="N119"/>
      <c r="O119"/>
    </row>
    <row r="120" spans="1:15" s="51" customFormat="1" x14ac:dyDescent="0.25">
      <c r="A120" s="40"/>
      <c r="B120" s="83"/>
      <c r="C120" s="84"/>
      <c r="D120" s="47"/>
      <c r="E120" s="47"/>
      <c r="F120" s="85"/>
      <c r="G120" s="85"/>
      <c r="H120" s="47"/>
      <c r="I120" s="86"/>
      <c r="J120" s="47"/>
      <c r="K120" s="47"/>
      <c r="L120" s="220"/>
      <c r="M120" s="2"/>
      <c r="N120"/>
      <c r="O120"/>
    </row>
    <row r="121" spans="1:15" s="51" customFormat="1" x14ac:dyDescent="0.25">
      <c r="A121" s="40"/>
      <c r="B121" s="83"/>
      <c r="C121" s="84"/>
      <c r="D121" s="47"/>
      <c r="E121" s="47"/>
      <c r="F121" s="85"/>
      <c r="G121" s="85"/>
      <c r="H121" s="47"/>
      <c r="I121" s="86"/>
      <c r="J121" s="47"/>
      <c r="K121" s="47"/>
      <c r="L121" s="47"/>
      <c r="M121" s="2"/>
      <c r="N121"/>
      <c r="O121"/>
    </row>
    <row r="122" spans="1:15" s="51" customFormat="1" x14ac:dyDescent="0.25">
      <c r="A122" s="40"/>
      <c r="B122" s="83"/>
      <c r="C122" s="84"/>
      <c r="D122" s="47"/>
      <c r="E122" s="47"/>
      <c r="F122" s="85"/>
      <c r="G122" s="85"/>
      <c r="H122" s="47"/>
      <c r="I122" s="86"/>
      <c r="J122" s="47"/>
      <c r="K122" s="47"/>
      <c r="L122" s="47"/>
      <c r="M122" s="2"/>
      <c r="N122"/>
      <c r="O122"/>
    </row>
    <row r="123" spans="1:15" s="51" customFormat="1" x14ac:dyDescent="0.25">
      <c r="A123" s="40"/>
      <c r="B123" s="83"/>
      <c r="C123" s="84"/>
      <c r="D123" s="47"/>
      <c r="E123" s="47"/>
      <c r="F123" s="85"/>
      <c r="G123" s="85"/>
      <c r="H123" s="47"/>
      <c r="I123" s="86"/>
      <c r="J123" s="47"/>
      <c r="K123" s="47"/>
      <c r="L123" s="47"/>
      <c r="M123" s="2"/>
      <c r="N123"/>
      <c r="O123"/>
    </row>
    <row r="124" spans="1:15" s="51" customFormat="1" ht="15.75" thickBot="1" x14ac:dyDescent="0.3">
      <c r="A124" s="40"/>
      <c r="B124" s="41"/>
      <c r="C124" s="42"/>
      <c r="D124" s="43"/>
      <c r="E124" s="43"/>
      <c r="F124" s="44"/>
      <c r="G124" s="44"/>
      <c r="H124" s="45"/>
      <c r="I124" s="46"/>
      <c r="J124" s="47"/>
      <c r="K124" s="47"/>
      <c r="L124" s="43"/>
      <c r="M124" s="2"/>
      <c r="N124"/>
      <c r="O124"/>
    </row>
    <row r="125" spans="1:15" s="2" customFormat="1" x14ac:dyDescent="0.25">
      <c r="A125" s="40"/>
      <c r="B125" s="48"/>
      <c r="C125" s="48"/>
      <c r="D125" s="48"/>
      <c r="E125" s="49" t="s">
        <v>55</v>
      </c>
      <c r="F125" s="50"/>
      <c r="G125" s="50"/>
      <c r="H125" s="50"/>
      <c r="I125" s="49"/>
      <c r="J125" s="47"/>
      <c r="K125" s="47"/>
      <c r="L125" s="425" t="s">
        <v>29</v>
      </c>
      <c r="N125"/>
      <c r="O125"/>
    </row>
    <row r="126" spans="1:15" s="51" customFormat="1" x14ac:dyDescent="0.25">
      <c r="A126" s="40"/>
      <c r="B126" s="52"/>
      <c r="C126" s="52"/>
      <c r="D126" s="52"/>
      <c r="E126" s="52" t="s">
        <v>30</v>
      </c>
      <c r="F126" s="52"/>
      <c r="G126" s="52"/>
      <c r="H126" s="52"/>
      <c r="I126" s="52"/>
      <c r="J126" s="47"/>
      <c r="K126" s="47"/>
      <c r="L126" s="33" t="s">
        <v>31</v>
      </c>
      <c r="M126" s="2"/>
      <c r="N126"/>
      <c r="O126"/>
    </row>
    <row r="127" spans="1:15" s="51" customFormat="1" x14ac:dyDescent="0.25">
      <c r="A127" s="40"/>
      <c r="B127" s="83"/>
      <c r="C127" s="33"/>
      <c r="D127" s="47"/>
      <c r="E127" s="33"/>
      <c r="F127" s="55"/>
      <c r="G127" s="55"/>
      <c r="H127" s="33"/>
      <c r="I127" s="55"/>
      <c r="J127" s="47"/>
      <c r="K127" s="47"/>
      <c r="L127" s="33"/>
      <c r="M127" s="2"/>
      <c r="N127"/>
      <c r="O127"/>
    </row>
    <row r="128" spans="1:15" s="51" customFormat="1" ht="29.25" x14ac:dyDescent="0.5">
      <c r="A128" s="1" t="s">
        <v>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/>
      <c r="O128"/>
    </row>
    <row r="129" spans="1:15" s="51" customFormat="1" ht="23.25" x14ac:dyDescent="0.35">
      <c r="A129" s="3" t="s">
        <v>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2"/>
      <c r="N129"/>
      <c r="O129"/>
    </row>
    <row r="130" spans="1:15" s="51" customFormat="1" ht="15.75" x14ac:dyDescent="0.25">
      <c r="A130" s="222" t="s">
        <v>2</v>
      </c>
      <c r="B130" s="223"/>
      <c r="C130" s="224"/>
      <c r="D130" s="225"/>
      <c r="E130" s="225"/>
      <c r="F130" s="226"/>
      <c r="G130" s="226"/>
      <c r="H130" s="225"/>
      <c r="I130" s="226"/>
      <c r="J130" s="225"/>
      <c r="K130" s="225"/>
      <c r="L130" s="225"/>
      <c r="M130" s="2"/>
      <c r="N130"/>
      <c r="O130"/>
    </row>
    <row r="131" spans="1:15" s="51" customFormat="1" ht="15.75" customHeight="1" x14ac:dyDescent="0.25">
      <c r="A131" s="227" t="s">
        <v>90</v>
      </c>
      <c r="B131" s="227"/>
      <c r="C131" s="227"/>
      <c r="D131" s="227"/>
      <c r="E131" s="227"/>
      <c r="F131" s="227"/>
      <c r="G131" s="227"/>
      <c r="H131" s="227"/>
      <c r="I131" s="227"/>
      <c r="J131" s="227"/>
      <c r="K131" s="228"/>
      <c r="L131" s="229"/>
      <c r="M131" s="2"/>
      <c r="N131"/>
      <c r="O131"/>
    </row>
    <row r="132" spans="1:15" s="51" customFormat="1" x14ac:dyDescent="0.25">
      <c r="A132" s="11" t="str">
        <f>A107</f>
        <v>PERIODO DEL 1 AL 15 DE FEBRRO DE 2019</v>
      </c>
      <c r="B132" s="63"/>
      <c r="C132" s="230"/>
      <c r="D132" s="231"/>
      <c r="E132" s="232"/>
      <c r="F132" s="233"/>
      <c r="G132" s="233"/>
      <c r="H132" s="232"/>
      <c r="I132" s="233"/>
      <c r="J132" s="232"/>
      <c r="K132" s="232"/>
      <c r="L132" s="232"/>
      <c r="M132" s="2"/>
      <c r="N132"/>
      <c r="O132"/>
    </row>
    <row r="133" spans="1:15" ht="22.5" x14ac:dyDescent="0.25">
      <c r="A133" s="13" t="s">
        <v>5</v>
      </c>
      <c r="B133" s="14" t="s">
        <v>6</v>
      </c>
      <c r="C133" s="13" t="s">
        <v>7</v>
      </c>
      <c r="D133" s="13" t="s">
        <v>8</v>
      </c>
      <c r="E133" s="13" t="s">
        <v>9</v>
      </c>
      <c r="F133" s="15" t="s">
        <v>10</v>
      </c>
      <c r="G133" s="16" t="s">
        <v>11</v>
      </c>
      <c r="H133" s="13" t="s">
        <v>12</v>
      </c>
      <c r="I133" s="17" t="s">
        <v>13</v>
      </c>
      <c r="J133" s="18" t="s">
        <v>14</v>
      </c>
      <c r="K133" s="18" t="s">
        <v>15</v>
      </c>
      <c r="L133" s="19" t="s">
        <v>16</v>
      </c>
    </row>
    <row r="134" spans="1:15" s="51" customFormat="1" ht="26.25" customHeight="1" x14ac:dyDescent="0.25">
      <c r="A134" s="234" t="s">
        <v>91</v>
      </c>
      <c r="B134" s="235" t="s">
        <v>92</v>
      </c>
      <c r="C134" s="236">
        <v>113</v>
      </c>
      <c r="D134" s="237">
        <v>15</v>
      </c>
      <c r="E134" s="23">
        <v>6410.6</v>
      </c>
      <c r="F134" s="70">
        <f>E134*0.05</f>
        <v>320.53000000000003</v>
      </c>
      <c r="G134" s="70"/>
      <c r="H134" s="113">
        <v>731.13</v>
      </c>
      <c r="I134" s="114">
        <v>0</v>
      </c>
      <c r="J134" s="115"/>
      <c r="K134" s="115"/>
      <c r="L134" s="23">
        <f>E134+F134-H134+I134-J134-K134</f>
        <v>6000</v>
      </c>
      <c r="M134" s="2"/>
      <c r="N134"/>
      <c r="O134"/>
    </row>
    <row r="135" spans="1:15" s="51" customFormat="1" ht="26.25" customHeight="1" x14ac:dyDescent="0.25">
      <c r="A135" s="234" t="s">
        <v>93</v>
      </c>
      <c r="B135" s="235" t="s">
        <v>94</v>
      </c>
      <c r="C135" s="236">
        <v>113</v>
      </c>
      <c r="D135" s="237">
        <v>15</v>
      </c>
      <c r="E135" s="23">
        <v>5242.98</v>
      </c>
      <c r="F135" s="70">
        <v>262.14999999999998</v>
      </c>
      <c r="G135" s="70"/>
      <c r="H135" s="113">
        <v>505.13</v>
      </c>
      <c r="I135" s="114"/>
      <c r="J135" s="115"/>
      <c r="K135" s="115"/>
      <c r="L135" s="23">
        <f>E135+F135-H135+I135-J135-K135</f>
        <v>4999.9999999999991</v>
      </c>
      <c r="M135" s="2"/>
      <c r="N135"/>
      <c r="O135"/>
    </row>
    <row r="136" spans="1:15" s="51" customFormat="1" ht="26.25" customHeight="1" x14ac:dyDescent="0.25">
      <c r="A136" s="238" t="s">
        <v>95</v>
      </c>
      <c r="B136" s="235" t="s">
        <v>96</v>
      </c>
      <c r="C136" s="112">
        <v>113</v>
      </c>
      <c r="D136" s="239">
        <v>15</v>
      </c>
      <c r="E136" s="23">
        <v>2261.37</v>
      </c>
      <c r="F136" s="70">
        <f>E136*0.05</f>
        <v>113.0685</v>
      </c>
      <c r="G136" s="70"/>
      <c r="H136" s="73">
        <v>0</v>
      </c>
      <c r="I136" s="74">
        <v>42.74</v>
      </c>
      <c r="J136" s="75">
        <v>0</v>
      </c>
      <c r="K136" s="75"/>
      <c r="L136" s="23">
        <f>E136+F136-H136+I136-J136-K136</f>
        <v>2417.1784999999995</v>
      </c>
      <c r="M136" s="2"/>
      <c r="N136"/>
      <c r="O136"/>
    </row>
    <row r="137" spans="1:15" ht="26.25" customHeight="1" x14ac:dyDescent="0.25">
      <c r="A137" s="238" t="s">
        <v>97</v>
      </c>
      <c r="B137" s="235" t="s">
        <v>98</v>
      </c>
      <c r="C137" s="112">
        <v>113</v>
      </c>
      <c r="D137" s="239">
        <v>15</v>
      </c>
      <c r="E137" s="23">
        <v>2261.37</v>
      </c>
      <c r="F137" s="70">
        <f>E137*0.05</f>
        <v>113.0685</v>
      </c>
      <c r="G137" s="70"/>
      <c r="H137" s="73">
        <v>0</v>
      </c>
      <c r="I137" s="74">
        <v>42.74</v>
      </c>
      <c r="J137" s="75">
        <v>0</v>
      </c>
      <c r="K137" s="75"/>
      <c r="L137" s="23">
        <f>E137+F137-H137+I137-J137-K137</f>
        <v>2417.1784999999995</v>
      </c>
    </row>
    <row r="138" spans="1:15" ht="15.75" thickBot="1" x14ac:dyDescent="0.3">
      <c r="A138" s="240"/>
      <c r="B138" s="241"/>
      <c r="C138" s="242"/>
      <c r="D138" s="243" t="s">
        <v>27</v>
      </c>
      <c r="E138" s="244">
        <f>SUM(E134:E137)</f>
        <v>16176.32</v>
      </c>
      <c r="F138" s="245">
        <f>SUM(F134:F137)</f>
        <v>808.81700000000001</v>
      </c>
      <c r="G138" s="245"/>
      <c r="H138" s="244">
        <f t="shared" ref="H138:L138" si="7">SUM(H134:H137)</f>
        <v>1236.26</v>
      </c>
      <c r="I138" s="245">
        <f t="shared" si="7"/>
        <v>85.48</v>
      </c>
      <c r="J138" s="244">
        <f t="shared" si="7"/>
        <v>0</v>
      </c>
      <c r="K138" s="244"/>
      <c r="L138" s="244">
        <f t="shared" si="7"/>
        <v>15834.357</v>
      </c>
    </row>
    <row r="139" spans="1:15" x14ac:dyDescent="0.25">
      <c r="A139" s="240"/>
      <c r="B139" s="241"/>
      <c r="C139" s="246"/>
      <c r="D139" s="240"/>
      <c r="E139" s="247"/>
      <c r="F139" s="248"/>
      <c r="G139" s="248"/>
      <c r="H139" s="247"/>
      <c r="I139" s="248"/>
      <c r="J139" s="247"/>
      <c r="K139" s="247"/>
      <c r="L139" s="247"/>
    </row>
    <row r="140" spans="1:15" ht="15.75" x14ac:dyDescent="0.25">
      <c r="A140" s="227" t="s">
        <v>99</v>
      </c>
      <c r="B140" s="227"/>
      <c r="C140" s="227"/>
      <c r="D140" s="227"/>
      <c r="E140" s="227"/>
      <c r="F140" s="227"/>
      <c r="G140" s="227"/>
      <c r="H140" s="227"/>
      <c r="I140" s="227"/>
      <c r="J140" s="227"/>
      <c r="K140" s="228"/>
      <c r="L140" s="229"/>
    </row>
    <row r="141" spans="1:15" x14ac:dyDescent="0.25">
      <c r="A141" s="11" t="str">
        <f>A132</f>
        <v>PERIODO DEL 1 AL 15 DE FEBRRO DE 2019</v>
      </c>
      <c r="B141" s="63"/>
      <c r="C141" s="230"/>
      <c r="D141" s="231"/>
      <c r="E141" s="232"/>
      <c r="F141" s="233"/>
      <c r="G141" s="233"/>
      <c r="H141" s="232"/>
      <c r="I141" s="233"/>
      <c r="J141" s="232"/>
      <c r="K141" s="232"/>
      <c r="L141" s="232"/>
    </row>
    <row r="142" spans="1:15" ht="22.5" x14ac:dyDescent="0.25">
      <c r="A142" s="13" t="s">
        <v>5</v>
      </c>
      <c r="B142" s="14" t="s">
        <v>6</v>
      </c>
      <c r="C142" s="13" t="s">
        <v>7</v>
      </c>
      <c r="D142" s="13" t="s">
        <v>8</v>
      </c>
      <c r="E142" s="13" t="s">
        <v>9</v>
      </c>
      <c r="F142" s="15" t="s">
        <v>10</v>
      </c>
      <c r="G142" s="16" t="s">
        <v>11</v>
      </c>
      <c r="H142" s="13" t="s">
        <v>12</v>
      </c>
      <c r="I142" s="17" t="s">
        <v>13</v>
      </c>
      <c r="J142" s="18" t="s">
        <v>14</v>
      </c>
      <c r="K142" s="18" t="s">
        <v>15</v>
      </c>
      <c r="L142" s="19" t="s">
        <v>16</v>
      </c>
    </row>
    <row r="143" spans="1:15" s="47" customFormat="1" ht="26.25" customHeight="1" x14ac:dyDescent="0.25">
      <c r="A143" s="234" t="s">
        <v>100</v>
      </c>
      <c r="B143" s="235" t="s">
        <v>101</v>
      </c>
      <c r="C143" s="236">
        <v>113</v>
      </c>
      <c r="D143" s="237">
        <v>15</v>
      </c>
      <c r="E143" s="23">
        <v>3102.45</v>
      </c>
      <c r="F143" s="70">
        <f>E143*0.05</f>
        <v>155.1225</v>
      </c>
      <c r="G143" s="70"/>
      <c r="H143" s="113">
        <v>91.04</v>
      </c>
      <c r="I143" s="114">
        <v>0</v>
      </c>
      <c r="J143" s="115">
        <v>0</v>
      </c>
      <c r="K143" s="115"/>
      <c r="L143" s="23">
        <f>E143+F143-H143+I143-J143-K143</f>
        <v>3166.5324999999998</v>
      </c>
      <c r="M143" s="2" t="s">
        <v>102</v>
      </c>
    </row>
    <row r="144" spans="1:15" ht="26.25" customHeight="1" x14ac:dyDescent="0.25">
      <c r="A144" s="234" t="s">
        <v>103</v>
      </c>
      <c r="B144" s="235" t="s">
        <v>104</v>
      </c>
      <c r="C144" s="236">
        <v>113</v>
      </c>
      <c r="D144" s="237">
        <v>15</v>
      </c>
      <c r="E144" s="23">
        <v>2261.37</v>
      </c>
      <c r="F144" s="70">
        <f>E144*0.05</f>
        <v>113.0685</v>
      </c>
      <c r="G144" s="70"/>
      <c r="H144" s="73">
        <v>0</v>
      </c>
      <c r="I144" s="74">
        <v>42.74</v>
      </c>
      <c r="J144" s="75">
        <v>0</v>
      </c>
      <c r="K144" s="75"/>
      <c r="L144" s="23">
        <f>E144+F144-H144+I144-J144-K144</f>
        <v>2417.1784999999995</v>
      </c>
      <c r="M144"/>
      <c r="N144" s="47"/>
    </row>
    <row r="145" spans="1:15" ht="15.75" thickBot="1" x14ac:dyDescent="0.3">
      <c r="A145" s="240"/>
      <c r="B145" s="241"/>
      <c r="C145" s="246"/>
      <c r="D145" s="243" t="s">
        <v>27</v>
      </c>
      <c r="E145" s="244">
        <f>SUM(E143:E144)</f>
        <v>5363.82</v>
      </c>
      <c r="F145" s="244">
        <f t="shared" ref="F145:L145" si="8">SUM(F143:F144)</f>
        <v>268.19100000000003</v>
      </c>
      <c r="G145" s="244"/>
      <c r="H145" s="244">
        <f t="shared" si="8"/>
        <v>91.04</v>
      </c>
      <c r="I145" s="244">
        <f t="shared" si="8"/>
        <v>42.74</v>
      </c>
      <c r="J145" s="244">
        <f t="shared" si="8"/>
        <v>0</v>
      </c>
      <c r="K145" s="244">
        <f t="shared" si="8"/>
        <v>0</v>
      </c>
      <c r="L145" s="244">
        <f t="shared" si="8"/>
        <v>5583.7109999999993</v>
      </c>
    </row>
    <row r="146" spans="1:15" x14ac:dyDescent="0.25">
      <c r="A146" s="240"/>
      <c r="B146" s="241"/>
      <c r="C146" s="246"/>
      <c r="D146" s="240"/>
      <c r="E146" s="247"/>
      <c r="F146" s="248"/>
      <c r="G146" s="248"/>
      <c r="H146" s="247"/>
      <c r="I146" s="248"/>
      <c r="J146" s="247"/>
      <c r="K146" s="247"/>
      <c r="L146" s="247"/>
    </row>
    <row r="147" spans="1:15" ht="15.75" x14ac:dyDescent="0.25">
      <c r="A147" s="227" t="s">
        <v>105</v>
      </c>
      <c r="B147" s="227"/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</row>
    <row r="148" spans="1:15" x14ac:dyDescent="0.25">
      <c r="A148" s="11" t="str">
        <f>A141</f>
        <v>PERIODO DEL 1 AL 15 DE FEBRRO DE 2019</v>
      </c>
      <c r="B148" s="63"/>
      <c r="C148" s="249"/>
      <c r="D148" s="250"/>
      <c r="E148" s="251"/>
      <c r="F148" s="252"/>
      <c r="G148" s="252"/>
      <c r="H148" s="251"/>
      <c r="I148" s="252"/>
      <c r="J148" s="251"/>
      <c r="K148" s="251"/>
      <c r="L148" s="251"/>
    </row>
    <row r="149" spans="1:15" ht="22.5" x14ac:dyDescent="0.25">
      <c r="A149" s="13" t="s">
        <v>5</v>
      </c>
      <c r="B149" s="14" t="s">
        <v>6</v>
      </c>
      <c r="C149" s="13" t="s">
        <v>7</v>
      </c>
      <c r="D149" s="13" t="s">
        <v>8</v>
      </c>
      <c r="E149" s="13" t="s">
        <v>9</v>
      </c>
      <c r="F149" s="15" t="s">
        <v>10</v>
      </c>
      <c r="G149" s="16" t="s">
        <v>11</v>
      </c>
      <c r="H149" s="13" t="s">
        <v>12</v>
      </c>
      <c r="I149" s="17" t="s">
        <v>13</v>
      </c>
      <c r="J149" s="18" t="s">
        <v>14</v>
      </c>
      <c r="K149" s="18" t="s">
        <v>15</v>
      </c>
      <c r="L149" s="19" t="s">
        <v>16</v>
      </c>
    </row>
    <row r="150" spans="1:15" ht="26.25" customHeight="1" x14ac:dyDescent="0.25">
      <c r="A150" s="253" t="s">
        <v>106</v>
      </c>
      <c r="B150" s="254" t="s">
        <v>107</v>
      </c>
      <c r="C150" s="112">
        <v>113</v>
      </c>
      <c r="D150" s="255">
        <v>15</v>
      </c>
      <c r="E150" s="23">
        <v>1570.48</v>
      </c>
      <c r="F150" s="70">
        <f>E150*0.05</f>
        <v>78.524000000000001</v>
      </c>
      <c r="G150" s="70"/>
      <c r="H150" s="172">
        <v>0</v>
      </c>
      <c r="I150" s="173">
        <v>112.91</v>
      </c>
      <c r="J150" s="172">
        <v>0</v>
      </c>
      <c r="K150" s="172"/>
      <c r="L150" s="23">
        <f>E150+F150-H150+I150-J150</f>
        <v>1761.914</v>
      </c>
    </row>
    <row r="151" spans="1:15" ht="19.5" customHeight="1" x14ac:dyDescent="0.25">
      <c r="A151" s="26"/>
      <c r="B151" s="256"/>
      <c r="C151" s="112"/>
      <c r="D151" s="255"/>
      <c r="E151" s="23"/>
      <c r="F151" s="70"/>
      <c r="G151" s="70"/>
      <c r="H151" s="73"/>
      <c r="I151" s="173"/>
      <c r="J151" s="203"/>
      <c r="K151" s="203"/>
      <c r="L151" s="23"/>
    </row>
    <row r="152" spans="1:15" ht="15.75" thickBot="1" x14ac:dyDescent="0.3">
      <c r="A152" s="257"/>
      <c r="B152" s="258"/>
      <c r="C152" s="259"/>
      <c r="D152" s="260" t="s">
        <v>27</v>
      </c>
      <c r="E152" s="261">
        <f>SUM(E150:E151)</f>
        <v>1570.48</v>
      </c>
      <c r="F152" s="262">
        <f>SUM(F150:F151)</f>
        <v>78.524000000000001</v>
      </c>
      <c r="G152" s="262"/>
      <c r="H152" s="261">
        <f t="shared" ref="H152:L152" si="9">SUM(H150:H151)</f>
        <v>0</v>
      </c>
      <c r="I152" s="262">
        <f t="shared" si="9"/>
        <v>112.91</v>
      </c>
      <c r="J152" s="261">
        <f t="shared" si="9"/>
        <v>0</v>
      </c>
      <c r="K152" s="261"/>
      <c r="L152" s="261">
        <f t="shared" si="9"/>
        <v>1761.914</v>
      </c>
    </row>
    <row r="153" spans="1:15" x14ac:dyDescent="0.25">
      <c r="A153" s="240"/>
      <c r="B153" s="241"/>
      <c r="C153" s="246"/>
      <c r="D153" s="240"/>
      <c r="E153" s="247"/>
      <c r="F153" s="248"/>
      <c r="G153" s="248"/>
      <c r="H153" s="247"/>
      <c r="I153" s="248"/>
      <c r="J153" s="247"/>
      <c r="K153" s="247"/>
      <c r="L153" s="247"/>
    </row>
    <row r="154" spans="1:15" x14ac:dyDescent="0.25">
      <c r="A154" s="240"/>
      <c r="B154" s="241"/>
      <c r="C154" s="246"/>
      <c r="D154" s="240"/>
      <c r="E154" s="247"/>
      <c r="F154" s="248"/>
      <c r="G154" s="248"/>
      <c r="H154" s="247"/>
      <c r="I154" s="248"/>
      <c r="J154" s="247"/>
      <c r="K154" s="247"/>
      <c r="L154" s="247"/>
    </row>
    <row r="155" spans="1:15" x14ac:dyDescent="0.25">
      <c r="A155" s="240"/>
      <c r="B155" s="241"/>
      <c r="C155" s="246"/>
      <c r="D155" s="240"/>
      <c r="E155" s="247"/>
      <c r="F155" s="248"/>
      <c r="G155" s="248"/>
      <c r="H155" s="247"/>
      <c r="I155" s="248"/>
      <c r="J155" s="247"/>
      <c r="K155" s="247"/>
      <c r="L155" s="247"/>
    </row>
    <row r="156" spans="1:15" x14ac:dyDescent="0.25">
      <c r="A156" s="257"/>
      <c r="B156" s="258"/>
      <c r="C156" s="259"/>
      <c r="D156" s="257"/>
      <c r="E156" s="263"/>
      <c r="F156" s="264"/>
      <c r="G156" s="264"/>
      <c r="H156" s="263"/>
      <c r="I156" s="264"/>
      <c r="J156" s="263"/>
      <c r="K156" s="263"/>
      <c r="L156" s="263"/>
    </row>
    <row r="157" spans="1:15" ht="15.75" thickBot="1" x14ac:dyDescent="0.3">
      <c r="A157" s="257"/>
      <c r="B157" s="41"/>
      <c r="C157" s="42"/>
      <c r="D157" s="43"/>
      <c r="E157" s="43"/>
      <c r="F157" s="44"/>
      <c r="G157" s="44"/>
      <c r="H157" s="45"/>
      <c r="I157" s="46"/>
      <c r="J157" s="47"/>
      <c r="K157" s="47"/>
      <c r="L157" s="43"/>
    </row>
    <row r="158" spans="1:15" s="2" customFormat="1" x14ac:dyDescent="0.25">
      <c r="A158" s="40"/>
      <c r="B158" s="48"/>
      <c r="C158" s="48"/>
      <c r="D158" s="48"/>
      <c r="E158" s="49" t="s">
        <v>55</v>
      </c>
      <c r="F158" s="50"/>
      <c r="G158" s="50"/>
      <c r="H158" s="50"/>
      <c r="I158" s="49"/>
      <c r="J158" s="47"/>
      <c r="K158" s="47"/>
      <c r="L158" s="425" t="s">
        <v>29</v>
      </c>
      <c r="N158"/>
      <c r="O158"/>
    </row>
    <row r="159" spans="1:15" s="51" customFormat="1" x14ac:dyDescent="0.25">
      <c r="A159" s="40"/>
      <c r="B159" s="52"/>
      <c r="C159" s="52"/>
      <c r="D159" s="52"/>
      <c r="E159" s="52" t="s">
        <v>30</v>
      </c>
      <c r="F159" s="52"/>
      <c r="G159" s="52"/>
      <c r="H159" s="52"/>
      <c r="I159" s="52"/>
      <c r="J159" s="47"/>
      <c r="K159" s="47"/>
      <c r="L159" s="33" t="s">
        <v>31</v>
      </c>
      <c r="M159" s="2"/>
      <c r="N159"/>
      <c r="O159"/>
    </row>
    <row r="160" spans="1:15" x14ac:dyDescent="0.25">
      <c r="A160" s="40"/>
      <c r="B160" s="54"/>
      <c r="C160" s="33"/>
      <c r="D160" s="47"/>
      <c r="E160" s="33"/>
      <c r="F160" s="55"/>
      <c r="G160" s="55"/>
      <c r="H160" s="33"/>
      <c r="I160" s="55"/>
      <c r="J160" s="47"/>
      <c r="K160" s="47"/>
      <c r="L160" s="33"/>
    </row>
    <row r="161" spans="1:14" x14ac:dyDescent="0.25">
      <c r="A161" s="40"/>
      <c r="B161" s="54"/>
      <c r="C161" s="33"/>
      <c r="D161" s="47"/>
      <c r="E161" s="33"/>
      <c r="F161" s="55"/>
      <c r="G161" s="55"/>
      <c r="H161" s="33"/>
      <c r="I161" s="55"/>
      <c r="J161" s="47"/>
      <c r="K161" s="47"/>
      <c r="L161" s="33"/>
    </row>
    <row r="162" spans="1:14" ht="29.25" x14ac:dyDescent="0.5">
      <c r="A162" s="1" t="s">
        <v>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4" ht="23.25" x14ac:dyDescent="0.35">
      <c r="A163" s="3" t="s">
        <v>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4" ht="15.75" x14ac:dyDescent="0.25">
      <c r="A164" s="265" t="s">
        <v>2</v>
      </c>
      <c r="B164" s="266"/>
      <c r="C164" s="267"/>
      <c r="D164" s="268"/>
      <c r="E164" s="268"/>
      <c r="F164" s="269"/>
      <c r="G164" s="269"/>
      <c r="H164" s="268"/>
      <c r="I164" s="269"/>
      <c r="J164" s="268"/>
      <c r="K164" s="268"/>
      <c r="L164" s="268"/>
    </row>
    <row r="165" spans="1:14" ht="15.75" x14ac:dyDescent="0.25">
      <c r="A165" s="270" t="s">
        <v>108</v>
      </c>
      <c r="B165" s="270"/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</row>
    <row r="166" spans="1:14" ht="15" customHeight="1" x14ac:dyDescent="0.25">
      <c r="A166" s="271"/>
      <c r="B166" s="63"/>
      <c r="C166" s="272"/>
      <c r="D166" s="273"/>
      <c r="E166" s="274"/>
      <c r="F166" s="275"/>
      <c r="G166" s="275"/>
      <c r="H166" s="274"/>
      <c r="I166" s="275"/>
      <c r="J166" s="274"/>
      <c r="K166" s="274"/>
      <c r="L166" s="274"/>
    </row>
    <row r="167" spans="1:14" ht="15" customHeight="1" x14ac:dyDescent="0.25">
      <c r="A167" s="11" t="str">
        <f>A148</f>
        <v>PERIODO DEL 1 AL 15 DE FEBRRO DE 2019</v>
      </c>
      <c r="B167" s="63"/>
      <c r="C167" s="272"/>
      <c r="D167" s="273"/>
      <c r="E167" s="274"/>
      <c r="F167" s="275"/>
      <c r="G167" s="275"/>
      <c r="H167" s="274"/>
      <c r="I167" s="275"/>
      <c r="J167" s="274"/>
      <c r="K167" s="274"/>
      <c r="L167" s="274"/>
    </row>
    <row r="168" spans="1:14" ht="22.5" x14ac:dyDescent="0.25">
      <c r="A168" s="276" t="s">
        <v>5</v>
      </c>
      <c r="B168" s="277" t="s">
        <v>6</v>
      </c>
      <c r="C168" s="276" t="s">
        <v>7</v>
      </c>
      <c r="D168" s="278" t="s">
        <v>8</v>
      </c>
      <c r="E168" s="276" t="s">
        <v>109</v>
      </c>
      <c r="F168" s="15" t="s">
        <v>10</v>
      </c>
      <c r="G168" s="16" t="s">
        <v>11</v>
      </c>
      <c r="H168" s="276" t="s">
        <v>12</v>
      </c>
      <c r="I168" s="279" t="s">
        <v>13</v>
      </c>
      <c r="J168" s="280" t="s">
        <v>14</v>
      </c>
      <c r="K168" s="279" t="s">
        <v>110</v>
      </c>
      <c r="L168" s="281" t="s">
        <v>16</v>
      </c>
    </row>
    <row r="169" spans="1:14" ht="25.5" customHeight="1" x14ac:dyDescent="0.25">
      <c r="A169" s="282" t="s">
        <v>111</v>
      </c>
      <c r="B169" s="175" t="s">
        <v>112</v>
      </c>
      <c r="C169" s="112">
        <v>113</v>
      </c>
      <c r="D169" s="237">
        <v>15</v>
      </c>
      <c r="E169" s="23">
        <v>787.41</v>
      </c>
      <c r="F169" s="70">
        <f>E169*0.05</f>
        <v>39.3705</v>
      </c>
      <c r="G169" s="70"/>
      <c r="H169" s="283">
        <v>0</v>
      </c>
      <c r="I169" s="284">
        <v>163.17519999999999</v>
      </c>
      <c r="J169" s="285">
        <v>0</v>
      </c>
      <c r="K169" s="285"/>
      <c r="L169" s="23">
        <f>E169+F169-H169+I169-J169-K169+G169</f>
        <v>989.95569999999998</v>
      </c>
    </row>
    <row r="170" spans="1:14" ht="25.5" customHeight="1" x14ac:dyDescent="0.25">
      <c r="A170" s="282" t="s">
        <v>113</v>
      </c>
      <c r="B170" s="175" t="s">
        <v>114</v>
      </c>
      <c r="C170" s="112">
        <v>113</v>
      </c>
      <c r="D170" s="255">
        <v>15</v>
      </c>
      <c r="E170" s="23">
        <v>1790.3025</v>
      </c>
      <c r="F170" s="70">
        <f>E170*0.05</f>
        <v>89.515125000000012</v>
      </c>
      <c r="G170" s="70"/>
      <c r="H170" s="73">
        <v>0</v>
      </c>
      <c r="I170" s="74">
        <v>86.840079999999986</v>
      </c>
      <c r="J170" s="285">
        <v>0</v>
      </c>
      <c r="K170" s="285"/>
      <c r="L170" s="23">
        <f>E170+F170-H170+I170-J170-K170+G170</f>
        <v>1966.6577050000001</v>
      </c>
    </row>
    <row r="171" spans="1:14" ht="25.5" customHeight="1" x14ac:dyDescent="0.25">
      <c r="A171" s="286" t="s">
        <v>115</v>
      </c>
      <c r="B171" s="175" t="s">
        <v>114</v>
      </c>
      <c r="C171" s="112">
        <v>113</v>
      </c>
      <c r="D171" s="255">
        <v>15</v>
      </c>
      <c r="E171" s="23">
        <v>1790.3025</v>
      </c>
      <c r="F171" s="70">
        <f>E171*0.05</f>
        <v>89.515125000000012</v>
      </c>
      <c r="G171" s="70"/>
      <c r="H171" s="73">
        <v>0</v>
      </c>
      <c r="I171" s="74">
        <v>86.840079999999986</v>
      </c>
      <c r="J171" s="285">
        <v>0</v>
      </c>
      <c r="K171" s="285"/>
      <c r="L171" s="23">
        <f>E171+F171-H171+I171-J171-K171+G171</f>
        <v>1966.6577050000001</v>
      </c>
    </row>
    <row r="172" spans="1:14" ht="25.5" customHeight="1" x14ac:dyDescent="0.25">
      <c r="A172" s="286" t="s">
        <v>116</v>
      </c>
      <c r="B172" s="175" t="s">
        <v>117</v>
      </c>
      <c r="C172" s="112">
        <v>113</v>
      </c>
      <c r="D172" s="255">
        <v>15</v>
      </c>
      <c r="E172" s="23">
        <v>2460.6675</v>
      </c>
      <c r="F172" s="70">
        <f>E172*0.05</f>
        <v>123.03337500000001</v>
      </c>
      <c r="G172" s="70"/>
      <c r="H172" s="73">
        <v>0</v>
      </c>
      <c r="I172" s="74">
        <v>14.031103999999999</v>
      </c>
      <c r="J172" s="285">
        <v>0</v>
      </c>
      <c r="K172" s="285"/>
      <c r="L172" s="23">
        <f>E172+F172-H172+I172-J172-K172+G172</f>
        <v>2597.7319790000001</v>
      </c>
    </row>
    <row r="173" spans="1:14" ht="25.5" customHeight="1" x14ac:dyDescent="0.25">
      <c r="A173" s="286" t="s">
        <v>118</v>
      </c>
      <c r="B173" s="175" t="s">
        <v>117</v>
      </c>
      <c r="C173" s="112">
        <v>113</v>
      </c>
      <c r="D173" s="176">
        <v>15</v>
      </c>
      <c r="E173" s="23">
        <v>2460.6675</v>
      </c>
      <c r="F173" s="70">
        <f>E173*0.05</f>
        <v>123.03337500000001</v>
      </c>
      <c r="G173" s="70"/>
      <c r="H173" s="73">
        <v>0</v>
      </c>
      <c r="I173" s="74">
        <v>14.031103999999999</v>
      </c>
      <c r="J173" s="285">
        <v>0</v>
      </c>
      <c r="K173" s="285"/>
      <c r="L173" s="23">
        <f>E173+F173-H173+I173-J173-K173+G173</f>
        <v>2597.7319790000001</v>
      </c>
    </row>
    <row r="174" spans="1:14" ht="25.5" customHeight="1" x14ac:dyDescent="0.25">
      <c r="A174" s="286" t="s">
        <v>119</v>
      </c>
      <c r="B174" s="175" t="s">
        <v>120</v>
      </c>
      <c r="C174" s="112">
        <v>113</v>
      </c>
      <c r="D174" s="176">
        <v>15</v>
      </c>
      <c r="E174" s="23">
        <v>3298.8074999999999</v>
      </c>
      <c r="F174" s="70">
        <f>E174*0.05</f>
        <v>164.94037500000002</v>
      </c>
      <c r="G174" s="70"/>
      <c r="H174" s="113">
        <v>112.40852799999999</v>
      </c>
      <c r="I174" s="114">
        <v>0</v>
      </c>
      <c r="J174" s="285">
        <v>0</v>
      </c>
      <c r="K174" s="285"/>
      <c r="L174" s="23">
        <f>E174+F174-H174+I174-J174-K174+G174</f>
        <v>3351.3393470000001</v>
      </c>
    </row>
    <row r="175" spans="1:14" ht="25.5" customHeight="1" x14ac:dyDescent="0.25">
      <c r="A175" s="174" t="s">
        <v>121</v>
      </c>
      <c r="B175" s="175" t="s">
        <v>122</v>
      </c>
      <c r="C175" s="112">
        <v>113</v>
      </c>
      <c r="D175" s="176">
        <v>15</v>
      </c>
      <c r="E175" s="23">
        <v>1731.135</v>
      </c>
      <c r="F175" s="70">
        <f>E175*0.05</f>
        <v>86.556750000000008</v>
      </c>
      <c r="G175" s="70"/>
      <c r="H175" s="287">
        <v>0</v>
      </c>
      <c r="I175" s="288">
        <v>95.726800000000011</v>
      </c>
      <c r="J175" s="285">
        <v>0</v>
      </c>
      <c r="K175" s="285"/>
      <c r="L175" s="23">
        <f>E175+F175-H175+I175-J175-K175+G175</f>
        <v>1913.4185499999999</v>
      </c>
      <c r="N175" s="289"/>
    </row>
    <row r="176" spans="1:14" ht="25.5" customHeight="1" x14ac:dyDescent="0.25">
      <c r="A176" s="174" t="s">
        <v>123</v>
      </c>
      <c r="B176" s="175" t="s">
        <v>122</v>
      </c>
      <c r="C176" s="112">
        <v>113</v>
      </c>
      <c r="D176" s="176">
        <v>15</v>
      </c>
      <c r="E176" s="23">
        <v>1731.135</v>
      </c>
      <c r="F176" s="70">
        <f>E176*0.05</f>
        <v>86.556750000000008</v>
      </c>
      <c r="G176" s="70"/>
      <c r="H176" s="287">
        <v>0</v>
      </c>
      <c r="I176" s="288">
        <v>95.726800000000011</v>
      </c>
      <c r="J176" s="285">
        <v>0</v>
      </c>
      <c r="K176" s="285"/>
      <c r="L176" s="23">
        <f>E176+F176-H176+I176-J176-K176+G176</f>
        <v>1913.4185499999999</v>
      </c>
    </row>
    <row r="177" spans="1:15" s="51" customFormat="1" ht="25.5" customHeight="1" x14ac:dyDescent="0.25">
      <c r="A177" s="200" t="s">
        <v>124</v>
      </c>
      <c r="B177" s="290" t="s">
        <v>125</v>
      </c>
      <c r="C177" s="112">
        <v>113</v>
      </c>
      <c r="D177" s="255">
        <v>15</v>
      </c>
      <c r="E177" s="23">
        <v>1790.3025</v>
      </c>
      <c r="F177" s="70">
        <f>E177*0.05</f>
        <v>89.515125000000012</v>
      </c>
      <c r="G177" s="70"/>
      <c r="H177" s="73">
        <v>0</v>
      </c>
      <c r="I177" s="74">
        <v>86.840079999999986</v>
      </c>
      <c r="J177" s="203">
        <v>0</v>
      </c>
      <c r="K177" s="203"/>
      <c r="L177" s="23">
        <f>E177+F177-H177+I177-J177-K177+G177</f>
        <v>1966.6577050000001</v>
      </c>
      <c r="M177" s="2"/>
      <c r="N177"/>
      <c r="O177"/>
    </row>
    <row r="178" spans="1:15" s="51" customFormat="1" ht="25.5" customHeight="1" x14ac:dyDescent="0.25">
      <c r="A178" s="118" t="s">
        <v>126</v>
      </c>
      <c r="B178" s="119" t="s">
        <v>49</v>
      </c>
      <c r="C178" s="112">
        <v>113</v>
      </c>
      <c r="D178" s="120">
        <v>15</v>
      </c>
      <c r="E178" s="23">
        <v>2243.9499999999998</v>
      </c>
      <c r="F178" s="70">
        <f>E178*0.05</f>
        <v>112.19749999999999</v>
      </c>
      <c r="G178" s="70"/>
      <c r="H178" s="73"/>
      <c r="I178" s="74">
        <v>43.85</v>
      </c>
      <c r="J178" s="75">
        <v>0</v>
      </c>
      <c r="K178" s="75"/>
      <c r="L178" s="23">
        <f>E178+F178-H178+I178-J178-K178+G178</f>
        <v>2399.9974999999999</v>
      </c>
      <c r="M178" s="2"/>
      <c r="N178"/>
      <c r="O178"/>
    </row>
    <row r="179" spans="1:15" s="51" customFormat="1" ht="25.5" customHeight="1" x14ac:dyDescent="0.25">
      <c r="A179" s="291" t="s">
        <v>127</v>
      </c>
      <c r="B179" s="290" t="s">
        <v>125</v>
      </c>
      <c r="C179" s="112">
        <v>113</v>
      </c>
      <c r="D179" s="255">
        <v>15</v>
      </c>
      <c r="E179" s="23">
        <v>1790.3025</v>
      </c>
      <c r="F179" s="70">
        <f>E179*0.05</f>
        <v>89.515125000000012</v>
      </c>
      <c r="G179" s="70"/>
      <c r="H179" s="73">
        <v>0</v>
      </c>
      <c r="I179" s="74">
        <v>86.840079999999986</v>
      </c>
      <c r="J179" s="203"/>
      <c r="K179" s="203"/>
      <c r="L179" s="23">
        <f>E179+F179-H179+I179-J179-K179+G179</f>
        <v>1966.6577050000001</v>
      </c>
      <c r="N179"/>
      <c r="O179"/>
    </row>
    <row r="180" spans="1:15" s="51" customFormat="1" ht="15.75" thickBot="1" x14ac:dyDescent="0.3">
      <c r="B180" s="292"/>
      <c r="C180" s="293"/>
      <c r="D180" s="294" t="s">
        <v>27</v>
      </c>
      <c r="E180" s="295">
        <f>SUM(E169:E179)</f>
        <v>21874.982500000006</v>
      </c>
      <c r="F180" s="295">
        <f t="shared" ref="F180:L180" si="10">SUM(F169:F179)</f>
        <v>1093.7491249999998</v>
      </c>
      <c r="G180" s="295">
        <f t="shared" si="10"/>
        <v>0</v>
      </c>
      <c r="H180" s="295">
        <f t="shared" si="10"/>
        <v>112.40852799999999</v>
      </c>
      <c r="I180" s="295">
        <f t="shared" si="10"/>
        <v>773.90132799999992</v>
      </c>
      <c r="J180" s="295">
        <f t="shared" si="10"/>
        <v>0</v>
      </c>
      <c r="K180" s="295">
        <f t="shared" si="10"/>
        <v>0</v>
      </c>
      <c r="L180" s="295">
        <f t="shared" si="10"/>
        <v>23630.224425000004</v>
      </c>
      <c r="M180" s="2"/>
      <c r="N180"/>
      <c r="O180"/>
    </row>
    <row r="181" spans="1:15" s="51" customFormat="1" x14ac:dyDescent="0.25">
      <c r="A181" s="296"/>
      <c r="B181" s="292"/>
      <c r="C181" s="293"/>
      <c r="D181" s="296"/>
      <c r="E181" s="297"/>
      <c r="F181" s="298"/>
      <c r="G181" s="298"/>
      <c r="H181" s="297"/>
      <c r="I181" s="298"/>
      <c r="J181" s="297"/>
      <c r="K181" s="297"/>
      <c r="L181" s="297"/>
      <c r="M181" s="2"/>
      <c r="N181"/>
      <c r="O181"/>
    </row>
    <row r="182" spans="1:15" s="51" customFormat="1" x14ac:dyDescent="0.25">
      <c r="A182" s="296"/>
      <c r="B182" s="292"/>
      <c r="C182" s="293"/>
      <c r="D182" s="296"/>
      <c r="E182" s="297"/>
      <c r="F182" s="298"/>
      <c r="G182" s="298"/>
      <c r="H182" s="297"/>
      <c r="I182" s="298"/>
      <c r="J182" s="297"/>
      <c r="K182" s="297"/>
      <c r="L182" s="297"/>
      <c r="M182" s="2"/>
      <c r="N182"/>
      <c r="O182"/>
    </row>
    <row r="183" spans="1:15" s="51" customFormat="1" ht="15.75" thickBot="1" x14ac:dyDescent="0.3">
      <c r="A183" s="299"/>
      <c r="B183" s="41"/>
      <c r="C183" s="42"/>
      <c r="D183" s="43"/>
      <c r="E183" s="300"/>
      <c r="F183" s="301"/>
      <c r="G183" s="301"/>
      <c r="H183" s="302"/>
      <c r="I183" s="303"/>
      <c r="J183" s="47"/>
      <c r="K183" s="47"/>
      <c r="L183" s="43"/>
      <c r="M183" s="2"/>
      <c r="N183"/>
      <c r="O183"/>
    </row>
    <row r="184" spans="1:15" s="2" customFormat="1" x14ac:dyDescent="0.25">
      <c r="A184" s="40"/>
      <c r="B184" s="48"/>
      <c r="C184" s="48"/>
      <c r="D184" s="48"/>
      <c r="E184" s="49" t="s">
        <v>55</v>
      </c>
      <c r="F184" s="50"/>
      <c r="G184" s="50"/>
      <c r="H184" s="50"/>
      <c r="I184" s="49"/>
      <c r="J184" s="47"/>
      <c r="K184" s="47"/>
      <c r="L184" s="425" t="s">
        <v>29</v>
      </c>
      <c r="N184"/>
      <c r="O184"/>
    </row>
    <row r="185" spans="1:15" s="51" customFormat="1" x14ac:dyDescent="0.25">
      <c r="A185" s="40"/>
      <c r="B185" s="52"/>
      <c r="C185" s="52"/>
      <c r="D185" s="52"/>
      <c r="E185" s="52" t="s">
        <v>30</v>
      </c>
      <c r="F185" s="52"/>
      <c r="G185" s="52"/>
      <c r="H185" s="52"/>
      <c r="I185" s="52"/>
      <c r="J185" s="47"/>
      <c r="K185" s="47"/>
      <c r="L185" s="33" t="s">
        <v>31</v>
      </c>
      <c r="M185" s="2"/>
      <c r="N185"/>
      <c r="O185"/>
    </row>
    <row r="186" spans="1:15" x14ac:dyDescent="0.25">
      <c r="A186" s="40"/>
      <c r="B186" s="54"/>
      <c r="C186" s="33"/>
      <c r="D186" s="47"/>
      <c r="E186" s="33"/>
      <c r="F186" s="55"/>
      <c r="G186" s="55"/>
      <c r="H186" s="33"/>
      <c r="I186" s="55"/>
      <c r="J186" s="47"/>
      <c r="K186" s="47"/>
      <c r="L186" s="33"/>
    </row>
    <row r="187" spans="1:15" x14ac:dyDescent="0.25">
      <c r="A187" s="40"/>
      <c r="B187" s="54"/>
      <c r="C187" s="33"/>
      <c r="D187" s="47"/>
      <c r="E187" s="304"/>
      <c r="F187" s="55"/>
      <c r="G187" s="55"/>
      <c r="H187" s="33"/>
      <c r="I187" s="55"/>
      <c r="J187" s="47"/>
      <c r="K187" s="47"/>
      <c r="L187" s="33"/>
    </row>
    <row r="188" spans="1:15" s="2" customFormat="1" x14ac:dyDescent="0.25">
      <c r="A188" s="40"/>
      <c r="B188" s="54"/>
      <c r="C188" s="33"/>
      <c r="D188" s="47"/>
      <c r="E188" s="33"/>
      <c r="F188" s="55"/>
      <c r="G188" s="55"/>
      <c r="H188" s="33"/>
      <c r="I188" s="55"/>
      <c r="J188" s="47"/>
      <c r="K188" s="47"/>
      <c r="L188" s="33"/>
      <c r="N188"/>
      <c r="O188"/>
    </row>
    <row r="189" spans="1:15" s="2" customFormat="1" x14ac:dyDescent="0.25">
      <c r="A189" s="40"/>
      <c r="B189" s="54"/>
      <c r="C189" s="33"/>
      <c r="D189" s="47"/>
      <c r="E189" s="33"/>
      <c r="F189" s="55"/>
      <c r="G189" s="55"/>
      <c r="H189" s="33"/>
      <c r="I189" s="55"/>
      <c r="J189" s="47"/>
      <c r="K189" s="47"/>
      <c r="L189" s="33"/>
      <c r="N189"/>
      <c r="O189"/>
    </row>
    <row r="190" spans="1:15" s="2" customFormat="1" x14ac:dyDescent="0.25">
      <c r="A190" s="40"/>
      <c r="B190" s="54"/>
      <c r="C190" s="33"/>
      <c r="D190" s="47"/>
      <c r="E190" s="33"/>
      <c r="F190" s="55"/>
      <c r="G190" s="55"/>
      <c r="H190" s="33"/>
      <c r="I190" s="55"/>
      <c r="J190" s="47"/>
      <c r="K190" s="47"/>
      <c r="L190" s="33"/>
      <c r="N190"/>
      <c r="O190"/>
    </row>
    <row r="191" spans="1:15" s="2" customFormat="1" x14ac:dyDescent="0.25">
      <c r="A191" s="40"/>
      <c r="B191" s="54"/>
      <c r="C191" s="33"/>
      <c r="D191" s="47"/>
      <c r="E191" s="33"/>
      <c r="F191" s="55"/>
      <c r="G191" s="55"/>
      <c r="H191" s="33"/>
      <c r="I191" s="55"/>
      <c r="J191" s="47"/>
      <c r="K191" s="47"/>
      <c r="L191" s="33"/>
      <c r="N191"/>
      <c r="O191"/>
    </row>
    <row r="192" spans="1:15" s="2" customFormat="1" x14ac:dyDescent="0.25">
      <c r="A192" s="40"/>
      <c r="B192" s="54"/>
      <c r="C192" s="33"/>
      <c r="D192" s="47"/>
      <c r="E192" s="33"/>
      <c r="F192" s="55"/>
      <c r="G192" s="55"/>
      <c r="H192" s="33"/>
      <c r="I192" s="55"/>
      <c r="J192" s="47"/>
      <c r="K192" s="47"/>
      <c r="L192" s="33"/>
      <c r="N192"/>
      <c r="O192"/>
    </row>
    <row r="193" spans="1:15" s="2" customFormat="1" x14ac:dyDescent="0.25">
      <c r="A193" s="40"/>
      <c r="B193" s="54"/>
      <c r="C193" s="33"/>
      <c r="D193" s="47"/>
      <c r="E193" s="33"/>
      <c r="F193" s="55"/>
      <c r="G193" s="55"/>
      <c r="H193" s="33"/>
      <c r="I193" s="55"/>
      <c r="J193" s="47"/>
      <c r="K193" s="47"/>
      <c r="L193" s="33"/>
      <c r="N193"/>
      <c r="O193"/>
    </row>
    <row r="194" spans="1:15" s="2" customFormat="1" x14ac:dyDescent="0.25">
      <c r="A194" s="40"/>
      <c r="B194" s="54"/>
      <c r="C194" s="33"/>
      <c r="D194" s="47"/>
      <c r="E194" s="33"/>
      <c r="F194" s="55"/>
      <c r="G194" s="55"/>
      <c r="H194" s="33"/>
      <c r="I194" s="55"/>
      <c r="J194" s="47"/>
      <c r="K194" s="47"/>
      <c r="L194" s="33"/>
      <c r="N194"/>
      <c r="O194"/>
    </row>
    <row r="195" spans="1:15" s="2" customFormat="1" ht="29.25" x14ac:dyDescent="0.5">
      <c r="A195" s="1" t="s">
        <v>0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/>
      <c r="O195"/>
    </row>
    <row r="196" spans="1:15" s="2" customFormat="1" ht="23.25" x14ac:dyDescent="0.35">
      <c r="A196" s="3" t="s">
        <v>1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N196"/>
      <c r="O196"/>
    </row>
    <row r="197" spans="1:15" s="2" customFormat="1" ht="23.25" x14ac:dyDescent="0.35">
      <c r="A197" s="305"/>
      <c r="B197" s="306"/>
      <c r="C197" s="305"/>
      <c r="D197" s="305"/>
      <c r="E197" s="305"/>
      <c r="F197" s="307"/>
      <c r="G197" s="307"/>
      <c r="H197" s="305"/>
      <c r="I197" s="307"/>
      <c r="J197" s="305"/>
      <c r="K197" s="305"/>
      <c r="L197" s="305"/>
      <c r="N197"/>
      <c r="O197"/>
    </row>
    <row r="198" spans="1:15" s="2" customFormat="1" ht="15.75" x14ac:dyDescent="0.25">
      <c r="A198" s="265" t="s">
        <v>2</v>
      </c>
      <c r="B198" s="266"/>
      <c r="C198" s="267"/>
      <c r="D198" s="268"/>
      <c r="E198" s="268"/>
      <c r="F198" s="269"/>
      <c r="G198" s="269"/>
      <c r="H198" s="268"/>
      <c r="I198" s="269"/>
      <c r="J198" s="268"/>
      <c r="K198" s="268"/>
      <c r="L198" s="268"/>
      <c r="N198"/>
      <c r="O198"/>
    </row>
    <row r="199" spans="1:15" s="2" customFormat="1" ht="15.75" x14ac:dyDescent="0.25">
      <c r="A199" s="308" t="s">
        <v>128</v>
      </c>
      <c r="B199" s="308"/>
      <c r="C199" s="308"/>
      <c r="D199" s="308"/>
      <c r="E199" s="308"/>
      <c r="F199" s="308"/>
      <c r="G199" s="308"/>
      <c r="H199" s="308"/>
      <c r="I199" s="308"/>
      <c r="J199" s="308"/>
      <c r="K199" s="308"/>
      <c r="L199" s="308"/>
      <c r="N199"/>
      <c r="O199"/>
    </row>
    <row r="200" spans="1:15" s="2" customFormat="1" ht="15.75" customHeight="1" x14ac:dyDescent="0.25">
      <c r="A200" s="309"/>
      <c r="B200" s="310"/>
      <c r="C200" s="309"/>
      <c r="D200" s="309"/>
      <c r="E200" s="309"/>
      <c r="F200" s="311"/>
      <c r="G200" s="311"/>
      <c r="H200" s="309"/>
      <c r="I200" s="311"/>
      <c r="J200" s="309"/>
      <c r="K200" s="309"/>
      <c r="L200" s="309"/>
      <c r="N200"/>
      <c r="O200"/>
    </row>
    <row r="201" spans="1:15" s="2" customFormat="1" x14ac:dyDescent="0.25">
      <c r="A201" s="11" t="str">
        <f>A167</f>
        <v>PERIODO DEL 1 AL 15 DE FEBRRO DE 2019</v>
      </c>
      <c r="B201" s="63"/>
      <c r="C201" s="312"/>
      <c r="D201" s="313"/>
      <c r="E201" s="314"/>
      <c r="F201" s="315"/>
      <c r="G201" s="315"/>
      <c r="H201" s="314"/>
      <c r="I201" s="315"/>
      <c r="J201" s="314"/>
      <c r="K201" s="314"/>
      <c r="L201" s="314"/>
      <c r="N201"/>
      <c r="O201"/>
    </row>
    <row r="202" spans="1:15" ht="22.5" x14ac:dyDescent="0.25">
      <c r="A202" s="13" t="s">
        <v>5</v>
      </c>
      <c r="B202" s="14" t="s">
        <v>6</v>
      </c>
      <c r="C202" s="13" t="s">
        <v>7</v>
      </c>
      <c r="D202" s="13" t="s">
        <v>8</v>
      </c>
      <c r="E202" s="13" t="s">
        <v>9</v>
      </c>
      <c r="F202" s="15" t="s">
        <v>10</v>
      </c>
      <c r="G202" s="16" t="s">
        <v>11</v>
      </c>
      <c r="H202" s="13" t="s">
        <v>12</v>
      </c>
      <c r="I202" s="17" t="s">
        <v>13</v>
      </c>
      <c r="J202" s="18" t="s">
        <v>14</v>
      </c>
      <c r="K202" s="18" t="s">
        <v>15</v>
      </c>
      <c r="L202" s="19" t="s">
        <v>16</v>
      </c>
    </row>
    <row r="203" spans="1:15" ht="26.25" customHeight="1" x14ac:dyDescent="0.25">
      <c r="A203" s="316" t="s">
        <v>129</v>
      </c>
      <c r="B203" s="317" t="s">
        <v>130</v>
      </c>
      <c r="C203" s="112">
        <v>113</v>
      </c>
      <c r="D203" s="255">
        <v>15</v>
      </c>
      <c r="E203" s="23">
        <v>3169.08</v>
      </c>
      <c r="F203" s="70">
        <f>E203*0.05</f>
        <v>158.45400000000001</v>
      </c>
      <c r="G203" s="70"/>
      <c r="H203" s="318">
        <v>98.294175999999993</v>
      </c>
      <c r="I203" s="319">
        <v>0</v>
      </c>
      <c r="J203" s="318"/>
      <c r="K203" s="318"/>
      <c r="L203" s="23">
        <f>E203+F203-H203+I203-J203</f>
        <v>3229.2398240000002</v>
      </c>
    </row>
    <row r="204" spans="1:15" ht="15.75" thickBot="1" x14ac:dyDescent="0.3">
      <c r="A204" s="320"/>
      <c r="B204" s="321"/>
      <c r="C204" s="322"/>
      <c r="D204" s="323" t="s">
        <v>27</v>
      </c>
      <c r="E204" s="324">
        <f>SUM(E203:E203)</f>
        <v>3169.08</v>
      </c>
      <c r="F204" s="324">
        <f>SUM(F203:F203)</f>
        <v>158.45400000000001</v>
      </c>
      <c r="G204" s="324"/>
      <c r="H204" s="324">
        <f>SUM(H203:H203)</f>
        <v>98.294175999999993</v>
      </c>
      <c r="I204" s="324">
        <f>SUM(I203:I203)</f>
        <v>0</v>
      </c>
      <c r="J204" s="324">
        <f>SUM(J203:J203)</f>
        <v>0</v>
      </c>
      <c r="K204" s="324">
        <f>SUM(K203:K203)</f>
        <v>0</v>
      </c>
      <c r="L204" s="324">
        <f>SUM(L203:L203)</f>
        <v>3229.2398240000002</v>
      </c>
    </row>
    <row r="205" spans="1:15" x14ac:dyDescent="0.25">
      <c r="A205" s="40"/>
      <c r="B205" s="325"/>
      <c r="C205" s="84"/>
      <c r="D205" s="47"/>
      <c r="E205" s="47"/>
      <c r="H205" s="47"/>
      <c r="I205" s="86"/>
      <c r="J205" s="47"/>
      <c r="K205" s="47"/>
      <c r="L205" s="47"/>
    </row>
    <row r="206" spans="1:15" x14ac:dyDescent="0.25">
      <c r="A206" s="40"/>
      <c r="B206" s="83"/>
      <c r="C206" s="33"/>
      <c r="D206" s="47"/>
      <c r="E206" s="47"/>
      <c r="H206" s="47"/>
      <c r="I206" s="86"/>
      <c r="J206" s="47"/>
      <c r="K206" s="47"/>
      <c r="L206" s="47"/>
    </row>
    <row r="207" spans="1:15" ht="15.75" x14ac:dyDescent="0.25">
      <c r="A207" s="326" t="s">
        <v>131</v>
      </c>
      <c r="B207" s="326"/>
      <c r="C207" s="326"/>
      <c r="D207" s="326"/>
      <c r="E207" s="326"/>
      <c r="F207" s="326"/>
      <c r="G207" s="326"/>
      <c r="H207" s="326"/>
      <c r="I207" s="326"/>
      <c r="J207" s="326"/>
      <c r="K207" s="326"/>
      <c r="L207" s="326"/>
    </row>
    <row r="208" spans="1:15" x14ac:dyDescent="0.25">
      <c r="A208" s="11" t="str">
        <f>A201</f>
        <v>PERIODO DEL 1 AL 15 DE FEBRRO DE 2019</v>
      </c>
      <c r="B208" s="63"/>
      <c r="C208" s="327"/>
      <c r="D208" s="328"/>
      <c r="E208" s="329"/>
      <c r="F208" s="330"/>
      <c r="G208" s="330"/>
      <c r="H208" s="329"/>
      <c r="I208" s="330"/>
      <c r="J208" s="329"/>
      <c r="K208" s="329"/>
      <c r="L208" s="329"/>
    </row>
    <row r="209" spans="1:15" ht="22.5" x14ac:dyDescent="0.25">
      <c r="A209" s="13" t="s">
        <v>5</v>
      </c>
      <c r="B209" s="14" t="s">
        <v>6</v>
      </c>
      <c r="C209" s="13" t="s">
        <v>7</v>
      </c>
      <c r="D209" s="13" t="s">
        <v>8</v>
      </c>
      <c r="E209" s="13" t="s">
        <v>9</v>
      </c>
      <c r="F209" s="15" t="s">
        <v>10</v>
      </c>
      <c r="G209" s="16" t="s">
        <v>11</v>
      </c>
      <c r="H209" s="13" t="s">
        <v>12</v>
      </c>
      <c r="I209" s="17" t="s">
        <v>13</v>
      </c>
      <c r="J209" s="18" t="s">
        <v>14</v>
      </c>
      <c r="K209" s="18" t="s">
        <v>15</v>
      </c>
      <c r="L209" s="19" t="s">
        <v>16</v>
      </c>
    </row>
    <row r="210" spans="1:15" s="331" customFormat="1" ht="26.25" customHeight="1" x14ac:dyDescent="0.25">
      <c r="A210" s="332" t="s">
        <v>132</v>
      </c>
      <c r="B210" s="333" t="s">
        <v>133</v>
      </c>
      <c r="C210" s="112">
        <v>113</v>
      </c>
      <c r="D210" s="255">
        <v>15</v>
      </c>
      <c r="E210" s="177">
        <v>2919.2174999999997</v>
      </c>
      <c r="F210" s="70">
        <f>E210*0.05</f>
        <v>145.96087499999999</v>
      </c>
      <c r="G210" s="70"/>
      <c r="H210" s="177">
        <v>50.859135999999978</v>
      </c>
      <c r="I210" s="114">
        <v>0</v>
      </c>
      <c r="J210" s="177">
        <v>0</v>
      </c>
      <c r="K210" s="177"/>
      <c r="L210" s="23">
        <f>E210+F210-H210+I210-J210</f>
        <v>3014.3192389999995</v>
      </c>
      <c r="M210" s="334"/>
    </row>
    <row r="211" spans="1:15" ht="26.25" customHeight="1" x14ac:dyDescent="0.25">
      <c r="A211" s="332" t="s">
        <v>134</v>
      </c>
      <c r="B211" s="335" t="s">
        <v>135</v>
      </c>
      <c r="C211" s="112">
        <v>113</v>
      </c>
      <c r="D211" s="255">
        <v>15</v>
      </c>
      <c r="E211" s="23">
        <v>3350.5049999999997</v>
      </c>
      <c r="F211" s="70">
        <f>E211*0.05</f>
        <v>167.52525</v>
      </c>
      <c r="G211" s="70"/>
      <c r="H211" s="113">
        <v>118.03321599999995</v>
      </c>
      <c r="I211" s="114">
        <v>0</v>
      </c>
      <c r="J211" s="285">
        <v>0</v>
      </c>
      <c r="K211" s="285"/>
      <c r="L211" s="23">
        <f>E211+F211-H211+I211-J211</f>
        <v>3399.997034</v>
      </c>
    </row>
    <row r="212" spans="1:15" ht="26.25" customHeight="1" x14ac:dyDescent="0.25">
      <c r="A212" s="332" t="s">
        <v>136</v>
      </c>
      <c r="B212" s="335" t="s">
        <v>137</v>
      </c>
      <c r="C212" s="112">
        <v>113</v>
      </c>
      <c r="D212" s="255">
        <v>15</v>
      </c>
      <c r="E212" s="23">
        <v>3102.4500000000003</v>
      </c>
      <c r="F212" s="70">
        <f>E212*0.05</f>
        <v>155.12250000000003</v>
      </c>
      <c r="G212" s="70"/>
      <c r="H212" s="73">
        <v>91.044832000000014</v>
      </c>
      <c r="I212" s="74">
        <v>0</v>
      </c>
      <c r="J212" s="73">
        <v>0</v>
      </c>
      <c r="K212" s="73"/>
      <c r="L212" s="23">
        <f>E212+F212-H212+I212-J212</f>
        <v>3166.5276680000002</v>
      </c>
    </row>
    <row r="213" spans="1:15" ht="26.25" customHeight="1" x14ac:dyDescent="0.25">
      <c r="A213" s="332" t="s">
        <v>138</v>
      </c>
      <c r="B213" s="335" t="s">
        <v>139</v>
      </c>
      <c r="C213" s="112">
        <v>113</v>
      </c>
      <c r="D213" s="255">
        <v>15</v>
      </c>
      <c r="E213" s="23">
        <v>1116.855</v>
      </c>
      <c r="F213" s="70">
        <f>E213*0.05</f>
        <v>55.842750000000002</v>
      </c>
      <c r="G213" s="70"/>
      <c r="H213" s="177">
        <v>0</v>
      </c>
      <c r="I213" s="178">
        <v>141.94072</v>
      </c>
      <c r="J213" s="177">
        <v>0</v>
      </c>
      <c r="K213" s="177"/>
      <c r="L213" s="23">
        <f>E213+F213-H213+I213-J213</f>
        <v>1314.6384700000001</v>
      </c>
    </row>
    <row r="214" spans="1:15" s="47" customFormat="1" ht="26.25" customHeight="1" x14ac:dyDescent="0.25">
      <c r="A214" s="332" t="s">
        <v>140</v>
      </c>
      <c r="B214" s="335" t="s">
        <v>141</v>
      </c>
      <c r="C214" s="112">
        <v>113</v>
      </c>
      <c r="D214" s="255">
        <v>15</v>
      </c>
      <c r="E214" s="23">
        <v>2904</v>
      </c>
      <c r="F214" s="70">
        <f>E214*0.05</f>
        <v>145.20000000000002</v>
      </c>
      <c r="G214" s="70"/>
      <c r="H214" s="73">
        <v>49.2</v>
      </c>
      <c r="I214" s="74"/>
      <c r="J214" s="73">
        <v>0</v>
      </c>
      <c r="K214" s="73"/>
      <c r="L214" s="23">
        <f>E214+F214-H214+I214-J214</f>
        <v>3000</v>
      </c>
      <c r="M214" s="116"/>
    </row>
    <row r="215" spans="1:15" ht="26.25" customHeight="1" x14ac:dyDescent="0.25">
      <c r="A215" s="332" t="s">
        <v>142</v>
      </c>
      <c r="B215" s="335" t="s">
        <v>143</v>
      </c>
      <c r="C215" s="112">
        <v>113</v>
      </c>
      <c r="D215" s="255">
        <v>15</v>
      </c>
      <c r="E215" s="23">
        <v>2957.13</v>
      </c>
      <c r="F215" s="70">
        <f>E215*0.05</f>
        <v>147.85650000000001</v>
      </c>
      <c r="G215" s="70"/>
      <c r="H215" s="177">
        <v>54.984016000000025</v>
      </c>
      <c r="I215" s="178">
        <v>0</v>
      </c>
      <c r="J215" s="177">
        <v>0</v>
      </c>
      <c r="K215" s="177"/>
      <c r="L215" s="23">
        <f>E215+F215-H215+I215-J215</f>
        <v>3050.0024840000001</v>
      </c>
    </row>
    <row r="216" spans="1:15" ht="15.75" thickBot="1" x14ac:dyDescent="0.3">
      <c r="A216" s="336"/>
      <c r="B216" s="337"/>
      <c r="C216" s="338"/>
      <c r="D216" s="323" t="s">
        <v>27</v>
      </c>
      <c r="E216" s="339">
        <f>SUM(E210:E215)</f>
        <v>16350.157500000001</v>
      </c>
      <c r="F216" s="339">
        <f t="shared" ref="F216:L216" si="11">SUM(F210:F215)</f>
        <v>817.50787500000013</v>
      </c>
      <c r="G216" s="339"/>
      <c r="H216" s="339">
        <f t="shared" si="11"/>
        <v>364.12119999999993</v>
      </c>
      <c r="I216" s="339">
        <f t="shared" si="11"/>
        <v>141.94072</v>
      </c>
      <c r="J216" s="339">
        <f t="shared" si="11"/>
        <v>0</v>
      </c>
      <c r="K216" s="339">
        <f t="shared" si="11"/>
        <v>0</v>
      </c>
      <c r="L216" s="339">
        <f t="shared" si="11"/>
        <v>16945.484894999998</v>
      </c>
    </row>
    <row r="217" spans="1:15" x14ac:dyDescent="0.25">
      <c r="A217" s="336"/>
      <c r="B217" s="337"/>
      <c r="C217" s="338"/>
      <c r="D217" s="320"/>
      <c r="E217" s="340"/>
      <c r="F217" s="341"/>
      <c r="G217" s="341"/>
      <c r="H217" s="340"/>
      <c r="I217" s="341"/>
      <c r="J217" s="340"/>
      <c r="K217" s="340"/>
      <c r="L217" s="340"/>
    </row>
    <row r="218" spans="1:15" x14ac:dyDescent="0.25">
      <c r="A218" s="336"/>
      <c r="B218" s="337"/>
      <c r="C218" s="338"/>
      <c r="D218" s="320"/>
      <c r="E218" s="340"/>
      <c r="F218" s="341"/>
      <c r="G218" s="341"/>
      <c r="H218" s="340"/>
      <c r="I218" s="341"/>
      <c r="J218" s="340"/>
      <c r="K218" s="340"/>
      <c r="L218" s="340"/>
    </row>
    <row r="219" spans="1:15" x14ac:dyDescent="0.25">
      <c r="A219" s="336"/>
      <c r="B219" s="337"/>
      <c r="C219" s="338"/>
      <c r="D219" s="320"/>
      <c r="E219" s="340"/>
      <c r="F219" s="341"/>
      <c r="G219" s="341"/>
      <c r="H219" s="340"/>
      <c r="I219" s="341"/>
      <c r="J219" s="340"/>
      <c r="K219" s="340"/>
      <c r="L219" s="340"/>
    </row>
    <row r="220" spans="1:15" s="51" customFormat="1" ht="15.75" thickBot="1" x14ac:dyDescent="0.3">
      <c r="A220" s="299"/>
      <c r="B220" s="41"/>
      <c r="C220" s="42"/>
      <c r="D220" s="43"/>
      <c r="E220" s="43"/>
      <c r="F220" s="44"/>
      <c r="G220" s="44"/>
      <c r="H220" s="45"/>
      <c r="I220" s="46"/>
      <c r="J220" s="47"/>
      <c r="K220" s="47"/>
      <c r="L220" s="43"/>
      <c r="M220" s="2"/>
      <c r="N220"/>
      <c r="O220"/>
    </row>
    <row r="221" spans="1:15" s="2" customFormat="1" x14ac:dyDescent="0.25">
      <c r="A221" s="40"/>
      <c r="B221" s="48"/>
      <c r="C221" s="48"/>
      <c r="D221" s="48"/>
      <c r="E221" s="49" t="s">
        <v>55</v>
      </c>
      <c r="F221" s="50"/>
      <c r="G221" s="50"/>
      <c r="H221" s="50"/>
      <c r="I221" s="49"/>
      <c r="J221" s="47"/>
      <c r="K221" s="47"/>
      <c r="L221" s="425" t="s">
        <v>29</v>
      </c>
      <c r="N221"/>
      <c r="O221"/>
    </row>
    <row r="222" spans="1:15" s="51" customFormat="1" x14ac:dyDescent="0.25">
      <c r="A222" s="40"/>
      <c r="B222" s="52"/>
      <c r="C222" s="52"/>
      <c r="D222" s="52"/>
      <c r="E222" s="52" t="s">
        <v>30</v>
      </c>
      <c r="F222" s="52"/>
      <c r="G222" s="52"/>
      <c r="H222" s="52"/>
      <c r="I222" s="52"/>
      <c r="J222" s="47"/>
      <c r="K222" s="47"/>
      <c r="L222" s="33" t="s">
        <v>31</v>
      </c>
      <c r="M222" s="2"/>
      <c r="N222"/>
      <c r="O222"/>
    </row>
    <row r="223" spans="1:15" s="51" customFormat="1" x14ac:dyDescent="0.25">
      <c r="A223" s="40"/>
      <c r="B223" s="54"/>
      <c r="C223" s="33"/>
      <c r="D223" s="47"/>
      <c r="E223" s="33"/>
      <c r="F223" s="55"/>
      <c r="G223" s="55"/>
      <c r="H223" s="33"/>
      <c r="I223" s="55"/>
      <c r="J223" s="47"/>
      <c r="K223" s="47"/>
      <c r="L223" s="33"/>
      <c r="M223" s="2"/>
      <c r="N223"/>
      <c r="O223"/>
    </row>
    <row r="224" spans="1:15" s="51" customFormat="1" x14ac:dyDescent="0.25">
      <c r="A224" s="40"/>
      <c r="B224" s="54"/>
      <c r="C224" s="33"/>
      <c r="D224" s="47"/>
      <c r="E224" s="33"/>
      <c r="F224" s="55"/>
      <c r="G224" s="55"/>
      <c r="H224" s="33"/>
      <c r="I224" s="55"/>
      <c r="J224" s="47"/>
      <c r="K224" s="47"/>
      <c r="L224" s="33"/>
      <c r="M224" s="2"/>
      <c r="N224"/>
      <c r="O224"/>
    </row>
    <row r="225" spans="1:15" s="51" customFormat="1" x14ac:dyDescent="0.25">
      <c r="A225" s="336"/>
      <c r="B225" s="337"/>
      <c r="C225" s="338"/>
      <c r="D225" s="320"/>
      <c r="E225" s="340"/>
      <c r="F225" s="341"/>
      <c r="G225" s="341"/>
      <c r="H225" s="340"/>
      <c r="I225" s="341"/>
      <c r="J225" s="340"/>
      <c r="K225" s="340"/>
      <c r="L225" s="340"/>
      <c r="M225" s="2"/>
      <c r="N225"/>
      <c r="O225"/>
    </row>
    <row r="226" spans="1:15" s="51" customFormat="1" x14ac:dyDescent="0.25">
      <c r="A226" s="336"/>
      <c r="B226" s="337"/>
      <c r="C226" s="338"/>
      <c r="D226" s="320"/>
      <c r="E226" s="340"/>
      <c r="F226" s="341"/>
      <c r="G226" s="341"/>
      <c r="H226" s="340"/>
      <c r="I226" s="341"/>
      <c r="J226" s="340"/>
      <c r="K226" s="340"/>
      <c r="L226" s="340"/>
      <c r="M226" s="2"/>
      <c r="N226"/>
      <c r="O226"/>
    </row>
    <row r="227" spans="1:15" s="51" customFormat="1" ht="29.25" x14ac:dyDescent="0.5">
      <c r="A227" s="56"/>
      <c r="B227" s="342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2"/>
      <c r="N227"/>
      <c r="O227"/>
    </row>
    <row r="228" spans="1:15" s="51" customFormat="1" ht="29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/>
      <c r="O228"/>
    </row>
    <row r="229" spans="1:15" s="51" customFormat="1" ht="23.25" x14ac:dyDescent="0.35">
      <c r="A229" s="3" t="s">
        <v>1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2"/>
      <c r="N229"/>
      <c r="O229"/>
    </row>
    <row r="230" spans="1:15" s="51" customFormat="1" ht="16.5" customHeight="1" x14ac:dyDescent="0.35">
      <c r="A230" s="343" t="s">
        <v>2</v>
      </c>
      <c r="B230" s="344"/>
      <c r="C230" s="345"/>
      <c r="D230" s="345"/>
      <c r="E230" s="345"/>
      <c r="F230" s="346"/>
      <c r="G230" s="346"/>
      <c r="H230" s="345"/>
      <c r="I230" s="346"/>
      <c r="J230" s="345"/>
      <c r="K230" s="345"/>
      <c r="L230" s="345"/>
      <c r="M230" s="2"/>
      <c r="N230"/>
      <c r="O230"/>
    </row>
    <row r="231" spans="1:15" s="51" customFormat="1" ht="16.5" customHeight="1" x14ac:dyDescent="0.25">
      <c r="A231" s="347" t="s">
        <v>144</v>
      </c>
      <c r="B231" s="347"/>
      <c r="C231" s="347"/>
      <c r="D231" s="347"/>
      <c r="E231" s="347"/>
      <c r="F231" s="347"/>
      <c r="G231" s="347"/>
      <c r="H231" s="347"/>
      <c r="I231" s="347"/>
      <c r="J231" s="347"/>
      <c r="K231" s="347"/>
      <c r="L231" s="347"/>
      <c r="M231" s="2"/>
      <c r="N231"/>
      <c r="O231"/>
    </row>
    <row r="232" spans="1:15" s="51" customFormat="1" ht="16.5" customHeight="1" x14ac:dyDescent="0.25">
      <c r="A232" s="348"/>
      <c r="B232" s="349"/>
      <c r="C232" s="348"/>
      <c r="D232" s="348"/>
      <c r="E232" s="348"/>
      <c r="F232" s="350"/>
      <c r="G232" s="350"/>
      <c r="H232" s="348"/>
      <c r="I232" s="350"/>
      <c r="J232" s="348"/>
      <c r="K232" s="348"/>
      <c r="L232" s="348"/>
      <c r="M232" s="2"/>
      <c r="N232"/>
      <c r="O232"/>
    </row>
    <row r="233" spans="1:15" x14ac:dyDescent="0.25">
      <c r="A233" s="11" t="str">
        <f>A208</f>
        <v>PERIODO DEL 1 AL 15 DE FEBRRO DE 2019</v>
      </c>
      <c r="B233" s="63"/>
      <c r="C233" s="351"/>
      <c r="D233" s="352"/>
      <c r="E233" s="353"/>
      <c r="F233" s="354"/>
      <c r="G233" s="354"/>
      <c r="H233" s="353"/>
      <c r="I233" s="354"/>
      <c r="J233" s="353"/>
      <c r="K233" s="353"/>
      <c r="L233" s="353"/>
    </row>
    <row r="234" spans="1:15" ht="22.5" x14ac:dyDescent="0.25">
      <c r="A234" s="13" t="s">
        <v>5</v>
      </c>
      <c r="B234" s="14" t="s">
        <v>6</v>
      </c>
      <c r="C234" s="13" t="s">
        <v>7</v>
      </c>
      <c r="D234" s="13" t="s">
        <v>8</v>
      </c>
      <c r="E234" s="13" t="s">
        <v>9</v>
      </c>
      <c r="F234" s="15" t="s">
        <v>10</v>
      </c>
      <c r="G234" s="16" t="s">
        <v>11</v>
      </c>
      <c r="H234" s="13" t="s">
        <v>12</v>
      </c>
      <c r="I234" s="17" t="s">
        <v>13</v>
      </c>
      <c r="J234" s="18" t="s">
        <v>14</v>
      </c>
      <c r="K234" s="18" t="s">
        <v>15</v>
      </c>
      <c r="L234" s="19" t="s">
        <v>16</v>
      </c>
    </row>
    <row r="235" spans="1:15" ht="26.25" customHeight="1" x14ac:dyDescent="0.25">
      <c r="A235" s="291" t="s">
        <v>145</v>
      </c>
      <c r="B235" s="290" t="s">
        <v>146</v>
      </c>
      <c r="C235" s="112">
        <v>113</v>
      </c>
      <c r="D235" s="255">
        <v>15</v>
      </c>
      <c r="E235" s="23">
        <v>3102.45</v>
      </c>
      <c r="F235" s="70">
        <f>E235*0.05</f>
        <v>155.1225</v>
      </c>
      <c r="G235" s="70"/>
      <c r="H235" s="73">
        <v>91.044832000000014</v>
      </c>
      <c r="I235" s="74">
        <v>0</v>
      </c>
      <c r="J235" s="73">
        <v>0</v>
      </c>
      <c r="K235" s="73"/>
      <c r="L235" s="23">
        <f>E235+F235-H235+I235-J235-K235</f>
        <v>3166.5276679999997</v>
      </c>
    </row>
    <row r="236" spans="1:15" ht="26.25" customHeight="1" x14ac:dyDescent="0.25">
      <c r="A236" s="28" t="s">
        <v>147</v>
      </c>
      <c r="B236" s="355" t="s">
        <v>148</v>
      </c>
      <c r="C236" s="112">
        <v>113</v>
      </c>
      <c r="D236" s="255">
        <v>15</v>
      </c>
      <c r="E236" s="23">
        <v>4304.7700000000004</v>
      </c>
      <c r="F236" s="70">
        <f>E236*0.05</f>
        <v>215.23850000000004</v>
      </c>
      <c r="G236" s="70"/>
      <c r="H236" s="23">
        <v>160.54</v>
      </c>
      <c r="I236" s="24">
        <v>0</v>
      </c>
      <c r="J236" s="23">
        <v>0</v>
      </c>
      <c r="K236" s="23"/>
      <c r="L236" s="23">
        <f>E236+F236-H236+I236-J236-K236</f>
        <v>4359.4685000000009</v>
      </c>
      <c r="M236" s="356"/>
      <c r="N236" s="357"/>
    </row>
    <row r="237" spans="1:15" ht="26.25" customHeight="1" x14ac:dyDescent="0.25">
      <c r="A237" s="291" t="s">
        <v>149</v>
      </c>
      <c r="B237" s="290" t="s">
        <v>148</v>
      </c>
      <c r="C237" s="112">
        <v>113</v>
      </c>
      <c r="D237" s="255">
        <v>15</v>
      </c>
      <c r="E237" s="23">
        <v>3142.53</v>
      </c>
      <c r="F237" s="70">
        <f>E237*0.05</f>
        <v>157.12650000000002</v>
      </c>
      <c r="G237" s="70"/>
      <c r="H237" s="73">
        <v>95.405536000000012</v>
      </c>
      <c r="I237" s="74">
        <v>0</v>
      </c>
      <c r="J237" s="73">
        <v>0</v>
      </c>
      <c r="K237" s="73"/>
      <c r="L237" s="23">
        <f>E237+F237-H237+I237-J237-K237</f>
        <v>3204.2509639999998</v>
      </c>
      <c r="M237" s="358"/>
    </row>
    <row r="238" spans="1:15" ht="15.75" thickBot="1" x14ac:dyDescent="0.3">
      <c r="A238" s="299"/>
      <c r="B238" s="359"/>
      <c r="C238" s="360"/>
      <c r="D238" s="323" t="s">
        <v>27</v>
      </c>
      <c r="E238" s="361">
        <f>SUM(E235:E237)</f>
        <v>10549.75</v>
      </c>
      <c r="F238" s="361">
        <f t="shared" ref="F238:L238" si="12">SUM(F235:F237)</f>
        <v>527.48750000000007</v>
      </c>
      <c r="G238" s="361"/>
      <c r="H238" s="361">
        <f t="shared" si="12"/>
        <v>346.99036799999999</v>
      </c>
      <c r="I238" s="361">
        <f t="shared" si="12"/>
        <v>0</v>
      </c>
      <c r="J238" s="361">
        <f t="shared" si="12"/>
        <v>0</v>
      </c>
      <c r="K238" s="361">
        <f t="shared" si="12"/>
        <v>0</v>
      </c>
      <c r="L238" s="361">
        <f t="shared" si="12"/>
        <v>10730.247132</v>
      </c>
      <c r="M238" s="358"/>
    </row>
    <row r="239" spans="1:15" x14ac:dyDescent="0.25">
      <c r="A239" s="299"/>
      <c r="B239" s="359"/>
      <c r="C239" s="360"/>
      <c r="D239" s="320"/>
      <c r="E239" s="362"/>
      <c r="F239" s="363"/>
      <c r="G239" s="363"/>
      <c r="H239" s="362"/>
      <c r="I239" s="363"/>
      <c r="J239" s="362"/>
      <c r="K239" s="362"/>
      <c r="L239" s="362"/>
      <c r="M239" s="358"/>
    </row>
    <row r="240" spans="1:15" x14ac:dyDescent="0.25">
      <c r="B240" s="83"/>
      <c r="C240" s="84"/>
      <c r="D240" s="43"/>
      <c r="E240" s="43"/>
      <c r="F240" s="46"/>
      <c r="G240" s="46"/>
      <c r="H240" s="43"/>
      <c r="I240" s="46"/>
      <c r="J240" s="43"/>
      <c r="K240" s="43"/>
      <c r="L240" s="43"/>
      <c r="M240" s="358"/>
    </row>
    <row r="241" spans="1:15" ht="15.75" x14ac:dyDescent="0.25">
      <c r="A241" s="364" t="s">
        <v>150</v>
      </c>
      <c r="B241" s="364"/>
      <c r="C241" s="364"/>
      <c r="D241" s="364"/>
      <c r="E241" s="364"/>
      <c r="F241" s="364"/>
      <c r="G241" s="364"/>
      <c r="H241" s="364"/>
      <c r="I241" s="364"/>
      <c r="J241" s="364"/>
      <c r="K241" s="364"/>
      <c r="L241" s="364"/>
      <c r="M241" s="358"/>
    </row>
    <row r="242" spans="1:15" x14ac:dyDescent="0.25">
      <c r="A242" s="11" t="str">
        <f>A233</f>
        <v>PERIODO DEL 1 AL 15 DE FEBRRO DE 2019</v>
      </c>
      <c r="B242" s="63"/>
      <c r="C242" s="365"/>
      <c r="D242" s="366"/>
      <c r="E242" s="198"/>
      <c r="F242" s="199"/>
      <c r="G242" s="199"/>
      <c r="H242" s="198"/>
      <c r="I242" s="199"/>
      <c r="J242" s="198"/>
      <c r="K242" s="198"/>
      <c r="L242" s="198"/>
      <c r="M242" s="358"/>
    </row>
    <row r="243" spans="1:15" ht="22.5" x14ac:dyDescent="0.25">
      <c r="A243" s="13" t="s">
        <v>5</v>
      </c>
      <c r="B243" s="14" t="s">
        <v>6</v>
      </c>
      <c r="C243" s="13" t="s">
        <v>7</v>
      </c>
      <c r="D243" s="13" t="s">
        <v>8</v>
      </c>
      <c r="E243" s="13" t="s">
        <v>9</v>
      </c>
      <c r="F243" s="15" t="s">
        <v>10</v>
      </c>
      <c r="G243" s="16" t="s">
        <v>11</v>
      </c>
      <c r="H243" s="13" t="s">
        <v>12</v>
      </c>
      <c r="I243" s="17" t="s">
        <v>13</v>
      </c>
      <c r="J243" s="18" t="s">
        <v>14</v>
      </c>
      <c r="K243" s="18" t="s">
        <v>15</v>
      </c>
      <c r="L243" s="19" t="s">
        <v>16</v>
      </c>
    </row>
    <row r="244" spans="1:15" ht="25.5" customHeight="1" x14ac:dyDescent="0.25">
      <c r="A244" s="28" t="s">
        <v>151</v>
      </c>
      <c r="B244" s="367" t="s">
        <v>152</v>
      </c>
      <c r="C244" s="112">
        <v>113</v>
      </c>
      <c r="D244" s="170">
        <v>15</v>
      </c>
      <c r="E244" s="23">
        <v>3102.4500000000003</v>
      </c>
      <c r="F244" s="70">
        <f>E244*0.05</f>
        <v>155.12250000000003</v>
      </c>
      <c r="G244" s="70"/>
      <c r="H244" s="73">
        <v>91.044832000000014</v>
      </c>
      <c r="I244" s="74">
        <v>0</v>
      </c>
      <c r="J244" s="73">
        <v>0</v>
      </c>
      <c r="K244" s="73"/>
      <c r="L244" s="23">
        <f>E244+F244-H244+I244-J244-K244</f>
        <v>3166.5276680000002</v>
      </c>
    </row>
    <row r="245" spans="1:15" ht="25.5" customHeight="1" x14ac:dyDescent="0.25">
      <c r="A245" s="28" t="s">
        <v>153</v>
      </c>
      <c r="B245" s="367" t="s">
        <v>154</v>
      </c>
      <c r="C245" s="112">
        <v>113</v>
      </c>
      <c r="D245" s="170">
        <v>15</v>
      </c>
      <c r="E245" s="23">
        <v>2261.3700000000003</v>
      </c>
      <c r="F245" s="70">
        <f>E245*0.05</f>
        <v>113.06850000000003</v>
      </c>
      <c r="G245" s="70"/>
      <c r="H245" s="73">
        <v>0</v>
      </c>
      <c r="I245" s="74">
        <v>42.741759999999971</v>
      </c>
      <c r="J245" s="23">
        <v>0</v>
      </c>
      <c r="K245" s="23"/>
      <c r="L245" s="23">
        <f>E245+F245-H245+I245-J245-K245</f>
        <v>2417.1802600000001</v>
      </c>
    </row>
    <row r="246" spans="1:15" ht="20.25" customHeight="1" thickBot="1" x14ac:dyDescent="0.3">
      <c r="A246" s="299"/>
      <c r="B246" s="359"/>
      <c r="C246" s="360"/>
      <c r="D246" s="323" t="s">
        <v>27</v>
      </c>
      <c r="E246" s="361">
        <f>SUM(E244:E245)</f>
        <v>5363.8200000000006</v>
      </c>
      <c r="F246" s="361">
        <f t="shared" ref="F246:L246" si="13">SUM(F244:F245)</f>
        <v>268.19100000000003</v>
      </c>
      <c r="G246" s="361"/>
      <c r="H246" s="361">
        <f t="shared" si="13"/>
        <v>91.044832000000014</v>
      </c>
      <c r="I246" s="361">
        <f t="shared" si="13"/>
        <v>42.741759999999971</v>
      </c>
      <c r="J246" s="361">
        <f t="shared" si="13"/>
        <v>0</v>
      </c>
      <c r="K246" s="361">
        <f t="shared" si="13"/>
        <v>0</v>
      </c>
      <c r="L246" s="361">
        <f t="shared" si="13"/>
        <v>5583.7079279999998</v>
      </c>
      <c r="M246" s="358"/>
    </row>
    <row r="247" spans="1:15" ht="20.25" customHeight="1" x14ac:dyDescent="0.25">
      <c r="A247" s="299"/>
      <c r="B247" s="359"/>
      <c r="C247" s="360"/>
      <c r="D247" s="320"/>
      <c r="E247" s="362"/>
      <c r="F247" s="363"/>
      <c r="G247" s="363"/>
      <c r="H247" s="362"/>
      <c r="I247" s="363"/>
      <c r="J247" s="362"/>
      <c r="K247" s="362"/>
      <c r="L247" s="362"/>
      <c r="M247" s="358"/>
    </row>
    <row r="248" spans="1:15" ht="20.25" customHeight="1" x14ac:dyDescent="0.25">
      <c r="A248" s="364" t="s">
        <v>155</v>
      </c>
      <c r="B248" s="364"/>
      <c r="C248" s="364"/>
      <c r="D248" s="364"/>
      <c r="E248" s="364"/>
      <c r="F248" s="364"/>
      <c r="G248" s="364"/>
      <c r="H248" s="364"/>
      <c r="I248" s="364"/>
      <c r="J248" s="364"/>
      <c r="K248" s="364"/>
      <c r="L248" s="364"/>
      <c r="M248" s="358"/>
    </row>
    <row r="249" spans="1:15" ht="20.25" customHeight="1" x14ac:dyDescent="0.25">
      <c r="A249" s="11" t="str">
        <f>A242</f>
        <v>PERIODO DEL 1 AL 15 DE FEBRRO DE 2019</v>
      </c>
      <c r="B249" s="63"/>
      <c r="C249" s="365"/>
      <c r="D249" s="366"/>
      <c r="E249" s="198"/>
      <c r="F249" s="199"/>
      <c r="G249" s="199"/>
      <c r="H249" s="198"/>
      <c r="I249" s="199"/>
      <c r="J249" s="198"/>
      <c r="K249" s="198"/>
      <c r="L249" s="198"/>
      <c r="M249" s="358"/>
    </row>
    <row r="250" spans="1:15" ht="22.5" x14ac:dyDescent="0.25">
      <c r="A250" s="13" t="s">
        <v>5</v>
      </c>
      <c r="B250" s="14" t="s">
        <v>6</v>
      </c>
      <c r="C250" s="13" t="s">
        <v>7</v>
      </c>
      <c r="D250" s="13" t="s">
        <v>8</v>
      </c>
      <c r="E250" s="13" t="s">
        <v>9</v>
      </c>
      <c r="F250" s="15" t="s">
        <v>10</v>
      </c>
      <c r="G250" s="16" t="s">
        <v>11</v>
      </c>
      <c r="H250" s="13" t="s">
        <v>12</v>
      </c>
      <c r="I250" s="17" t="s">
        <v>13</v>
      </c>
      <c r="J250" s="18" t="s">
        <v>14</v>
      </c>
      <c r="K250" s="18" t="s">
        <v>15</v>
      </c>
      <c r="L250" s="19" t="s">
        <v>16</v>
      </c>
    </row>
    <row r="251" spans="1:15" ht="26.25" customHeight="1" x14ac:dyDescent="0.25">
      <c r="A251" s="20" t="s">
        <v>156</v>
      </c>
      <c r="B251" s="21" t="s">
        <v>157</v>
      </c>
      <c r="C251" s="112">
        <v>113</v>
      </c>
      <c r="D251" s="170">
        <v>15</v>
      </c>
      <c r="E251" s="23">
        <v>3102.45</v>
      </c>
      <c r="F251" s="70">
        <f>E251*0.05</f>
        <v>155.1225</v>
      </c>
      <c r="G251" s="70"/>
      <c r="H251" s="73">
        <v>91.04</v>
      </c>
      <c r="I251" s="74">
        <v>0</v>
      </c>
      <c r="J251" s="73">
        <v>0</v>
      </c>
      <c r="K251" s="73"/>
      <c r="L251" s="23">
        <f>E251+F251-H251+I251-J251-K251</f>
        <v>3166.5324999999998</v>
      </c>
    </row>
    <row r="252" spans="1:15" ht="26.25" customHeight="1" x14ac:dyDescent="0.25">
      <c r="A252" s="28" t="s">
        <v>158</v>
      </c>
      <c r="B252" s="367" t="s">
        <v>159</v>
      </c>
      <c r="C252" s="112">
        <v>113</v>
      </c>
      <c r="D252" s="170">
        <v>15</v>
      </c>
      <c r="E252" s="23">
        <v>2261.3700000000003</v>
      </c>
      <c r="F252" s="70">
        <f>E252*0.05</f>
        <v>113.06850000000003</v>
      </c>
      <c r="G252" s="70"/>
      <c r="H252" s="73">
        <v>0</v>
      </c>
      <c r="I252" s="74">
        <v>42.741759999999971</v>
      </c>
      <c r="J252" s="23">
        <v>0</v>
      </c>
      <c r="K252" s="23"/>
      <c r="L252" s="23">
        <f>E252+F252-H252+I252-J252-K252</f>
        <v>2417.1802600000001</v>
      </c>
    </row>
    <row r="253" spans="1:15" ht="20.25" customHeight="1" thickBot="1" x14ac:dyDescent="0.3">
      <c r="A253" s="299"/>
      <c r="B253" s="359"/>
      <c r="C253" s="360"/>
      <c r="D253" s="368" t="s">
        <v>27</v>
      </c>
      <c r="E253" s="208">
        <f>SUM(E251:E252)</f>
        <v>5363.82</v>
      </c>
      <c r="F253" s="208">
        <f t="shared" ref="F253:L253" si="14">SUM(F251:F252)</f>
        <v>268.19100000000003</v>
      </c>
      <c r="G253" s="208"/>
      <c r="H253" s="208">
        <f t="shared" si="14"/>
        <v>91.04</v>
      </c>
      <c r="I253" s="208">
        <f t="shared" si="14"/>
        <v>42.741759999999971</v>
      </c>
      <c r="J253" s="208">
        <f t="shared" si="14"/>
        <v>0</v>
      </c>
      <c r="K253" s="208">
        <f t="shared" si="14"/>
        <v>0</v>
      </c>
      <c r="L253" s="208">
        <f t="shared" si="14"/>
        <v>5583.7127600000003</v>
      </c>
      <c r="M253" s="358"/>
    </row>
    <row r="254" spans="1:15" ht="20.25" customHeight="1" x14ac:dyDescent="0.25">
      <c r="A254" s="299"/>
      <c r="B254" s="359"/>
      <c r="C254" s="360"/>
      <c r="D254" s="320"/>
      <c r="E254" s="362"/>
      <c r="F254" s="363"/>
      <c r="G254" s="363"/>
      <c r="H254" s="362"/>
      <c r="I254" s="363"/>
      <c r="J254" s="362"/>
      <c r="K254" s="362"/>
      <c r="L254" s="362"/>
      <c r="M254" s="358"/>
    </row>
    <row r="255" spans="1:15" ht="20.25" customHeight="1" thickBot="1" x14ac:dyDescent="0.3">
      <c r="A255" s="299"/>
      <c r="B255" s="41"/>
      <c r="C255" s="42"/>
      <c r="D255" s="43"/>
      <c r="E255" s="43"/>
      <c r="F255" s="44"/>
      <c r="G255" s="44"/>
      <c r="H255" s="45"/>
      <c r="I255" s="46"/>
      <c r="J255" s="47"/>
      <c r="K255" s="47"/>
      <c r="L255" s="43"/>
      <c r="M255" s="358"/>
    </row>
    <row r="256" spans="1:15" s="2" customFormat="1" x14ac:dyDescent="0.25">
      <c r="A256" s="40"/>
      <c r="B256" s="48"/>
      <c r="C256" s="48"/>
      <c r="D256" s="48"/>
      <c r="E256" s="49" t="s">
        <v>55</v>
      </c>
      <c r="F256" s="50"/>
      <c r="G256" s="50"/>
      <c r="H256" s="50"/>
      <c r="I256" s="49"/>
      <c r="J256" s="47"/>
      <c r="K256" s="47"/>
      <c r="L256" s="425" t="s">
        <v>29</v>
      </c>
      <c r="N256"/>
      <c r="O256"/>
    </row>
    <row r="257" spans="1:15" s="51" customFormat="1" x14ac:dyDescent="0.25">
      <c r="A257" s="40"/>
      <c r="B257" s="52"/>
      <c r="C257" s="52"/>
      <c r="D257" s="52"/>
      <c r="E257" s="52" t="s">
        <v>30</v>
      </c>
      <c r="F257" s="52"/>
      <c r="G257" s="52"/>
      <c r="H257" s="52"/>
      <c r="I257" s="52"/>
      <c r="J257" s="47"/>
      <c r="K257" s="47"/>
      <c r="L257" s="33" t="s">
        <v>31</v>
      </c>
      <c r="M257" s="2"/>
      <c r="N257"/>
      <c r="O257"/>
    </row>
    <row r="258" spans="1:15" ht="20.25" customHeight="1" x14ac:dyDescent="0.25">
      <c r="A258" s="299"/>
      <c r="B258" s="54"/>
      <c r="C258" s="33"/>
      <c r="D258" s="47"/>
      <c r="E258" s="33"/>
      <c r="F258" s="55"/>
      <c r="G258" s="55"/>
      <c r="H258" s="33"/>
      <c r="I258" s="55"/>
      <c r="J258" s="47"/>
      <c r="K258" s="47"/>
      <c r="L258" s="33"/>
      <c r="M258" s="358"/>
    </row>
    <row r="259" spans="1:15" ht="27" customHeight="1" x14ac:dyDescent="0.5">
      <c r="A259" s="1" t="s">
        <v>0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58"/>
    </row>
    <row r="260" spans="1:15" ht="20.25" customHeight="1" x14ac:dyDescent="0.35">
      <c r="A260" s="3" t="s">
        <v>1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58"/>
    </row>
    <row r="261" spans="1:15" ht="20.25" customHeight="1" x14ac:dyDescent="0.35">
      <c r="B261" s="344"/>
      <c r="C261" s="345"/>
      <c r="D261" s="345"/>
      <c r="E261" s="345"/>
      <c r="F261" s="346"/>
      <c r="G261" s="346"/>
      <c r="H261" s="345"/>
      <c r="I261" s="346"/>
      <c r="J261" s="345"/>
      <c r="K261" s="345"/>
      <c r="L261" s="345"/>
      <c r="M261" s="358"/>
    </row>
    <row r="262" spans="1:15" ht="20.25" customHeight="1" x14ac:dyDescent="0.25">
      <c r="A262" s="343" t="s">
        <v>2</v>
      </c>
      <c r="B262" s="63"/>
      <c r="C262" s="351"/>
      <c r="D262" s="352"/>
      <c r="E262" s="353"/>
      <c r="F262" s="354"/>
      <c r="G262" s="354"/>
      <c r="H262" s="353"/>
      <c r="I262" s="354"/>
      <c r="J262" s="353"/>
      <c r="K262" s="353"/>
      <c r="L262" s="353"/>
      <c r="M262" s="358"/>
    </row>
    <row r="263" spans="1:15" ht="20.25" customHeight="1" x14ac:dyDescent="0.25">
      <c r="A263" s="364" t="s">
        <v>160</v>
      </c>
      <c r="B263" s="364"/>
      <c r="C263" s="364"/>
      <c r="D263" s="364"/>
      <c r="E263" s="364"/>
      <c r="F263" s="364"/>
      <c r="G263" s="364"/>
      <c r="H263" s="364"/>
      <c r="I263" s="364"/>
      <c r="J263" s="364"/>
      <c r="K263" s="364"/>
      <c r="L263" s="364"/>
      <c r="M263" s="358"/>
    </row>
    <row r="264" spans="1:15" ht="20.25" customHeight="1" x14ac:dyDescent="0.25">
      <c r="A264" s="11" t="str">
        <f>A233</f>
        <v>PERIODO DEL 1 AL 15 DE FEBRRO DE 2019</v>
      </c>
      <c r="B264" s="63"/>
      <c r="C264" s="365"/>
      <c r="D264" s="366"/>
      <c r="E264" s="198"/>
      <c r="F264" s="199"/>
      <c r="G264" s="199"/>
      <c r="H264" s="198"/>
      <c r="I264" s="199"/>
      <c r="J264" s="198"/>
      <c r="K264" s="198"/>
      <c r="L264" s="198"/>
      <c r="M264" s="358"/>
    </row>
    <row r="265" spans="1:15" ht="22.5" x14ac:dyDescent="0.25">
      <c r="A265" s="13" t="s">
        <v>5</v>
      </c>
      <c r="B265" s="14" t="s">
        <v>6</v>
      </c>
      <c r="C265" s="13" t="s">
        <v>7</v>
      </c>
      <c r="D265" s="13" t="s">
        <v>8</v>
      </c>
      <c r="E265" s="13" t="s">
        <v>9</v>
      </c>
      <c r="F265" s="15" t="s">
        <v>10</v>
      </c>
      <c r="G265" s="16" t="s">
        <v>11</v>
      </c>
      <c r="H265" s="13" t="s">
        <v>12</v>
      </c>
      <c r="I265" s="17" t="s">
        <v>13</v>
      </c>
      <c r="J265" s="18" t="s">
        <v>14</v>
      </c>
      <c r="K265" s="18" t="s">
        <v>15</v>
      </c>
      <c r="L265" s="19" t="s">
        <v>16</v>
      </c>
    </row>
    <row r="266" spans="1:15" ht="26.25" customHeight="1" x14ac:dyDescent="0.25">
      <c r="A266" s="28" t="s">
        <v>161</v>
      </c>
      <c r="B266" s="367" t="s">
        <v>162</v>
      </c>
      <c r="C266" s="112">
        <v>113</v>
      </c>
      <c r="D266" s="170">
        <v>15</v>
      </c>
      <c r="E266" s="23">
        <v>3102.45</v>
      </c>
      <c r="F266" s="70">
        <f>E266*0.05</f>
        <v>155.1225</v>
      </c>
      <c r="G266" s="70"/>
      <c r="H266" s="73">
        <v>91.044832000000014</v>
      </c>
      <c r="I266" s="74">
        <v>0</v>
      </c>
      <c r="J266" s="73">
        <v>0</v>
      </c>
      <c r="K266" s="73"/>
      <c r="L266" s="369">
        <f>E266+F266-H266+I266-J266-K266</f>
        <v>3166.5276679999997</v>
      </c>
    </row>
    <row r="267" spans="1:15" ht="15.75" thickBot="1" x14ac:dyDescent="0.3">
      <c r="A267" s="370"/>
      <c r="B267" s="371"/>
      <c r="C267" s="372"/>
      <c r="D267" s="368" t="s">
        <v>27</v>
      </c>
      <c r="E267" s="208">
        <f t="shared" ref="E267:L267" si="15">SUM(E266:E266)</f>
        <v>3102.45</v>
      </c>
      <c r="F267" s="208">
        <f t="shared" si="15"/>
        <v>155.1225</v>
      </c>
      <c r="G267" s="208"/>
      <c r="H267" s="208">
        <f t="shared" si="15"/>
        <v>91.044832000000014</v>
      </c>
      <c r="I267" s="208">
        <f t="shared" si="15"/>
        <v>0</v>
      </c>
      <c r="J267" s="208">
        <f t="shared" si="15"/>
        <v>0</v>
      </c>
      <c r="K267" s="208">
        <f t="shared" si="15"/>
        <v>0</v>
      </c>
      <c r="L267" s="208">
        <f t="shared" si="15"/>
        <v>3166.5276679999997</v>
      </c>
      <c r="M267" s="358"/>
    </row>
    <row r="268" spans="1:15" x14ac:dyDescent="0.25">
      <c r="A268" s="40"/>
      <c r="B268" s="83"/>
      <c r="C268" s="33"/>
      <c r="D268" s="47"/>
      <c r="E268" s="47"/>
      <c r="H268" s="47"/>
      <c r="I268" s="86"/>
      <c r="J268" s="47"/>
      <c r="K268" s="47"/>
      <c r="L268" s="47"/>
      <c r="M268" s="358"/>
    </row>
    <row r="269" spans="1:15" x14ac:dyDescent="0.25">
      <c r="A269" s="40"/>
      <c r="B269" s="83"/>
      <c r="C269" s="33"/>
      <c r="D269" s="47"/>
      <c r="E269" s="47"/>
      <c r="H269" s="47"/>
      <c r="I269" s="86"/>
      <c r="J269" s="47"/>
      <c r="K269" s="47"/>
      <c r="L269" s="47"/>
      <c r="M269" s="358"/>
    </row>
    <row r="270" spans="1:15" ht="15.75" x14ac:dyDescent="0.25">
      <c r="A270" s="364" t="s">
        <v>163</v>
      </c>
      <c r="B270" s="364"/>
      <c r="C270" s="364"/>
      <c r="D270" s="364"/>
      <c r="E270" s="364"/>
      <c r="F270" s="364"/>
      <c r="G270" s="364"/>
      <c r="H270" s="364"/>
      <c r="I270" s="364"/>
      <c r="J270" s="364"/>
      <c r="K270" s="364"/>
      <c r="L270" s="364"/>
      <c r="M270" s="358"/>
    </row>
    <row r="271" spans="1:15" ht="15.75" customHeight="1" x14ac:dyDescent="0.25">
      <c r="A271" s="373"/>
      <c r="B271" s="374"/>
      <c r="C271" s="373"/>
      <c r="D271" s="373"/>
      <c r="E271" s="373"/>
      <c r="F271" s="375"/>
      <c r="G271" s="375"/>
      <c r="H271" s="373"/>
      <c r="I271" s="375"/>
      <c r="J271" s="373"/>
      <c r="K271" s="373"/>
      <c r="L271" s="373"/>
      <c r="M271" s="358"/>
    </row>
    <row r="272" spans="1:15" x14ac:dyDescent="0.25">
      <c r="A272" s="11" t="str">
        <f>A242</f>
        <v>PERIODO DEL 1 AL 15 DE FEBRRO DE 2019</v>
      </c>
      <c r="B272" s="63"/>
      <c r="C272" s="365"/>
      <c r="D272" s="366"/>
      <c r="E272" s="198"/>
      <c r="F272" s="199"/>
      <c r="G272" s="199"/>
      <c r="H272" s="198"/>
      <c r="I272" s="199"/>
      <c r="J272" s="198"/>
      <c r="K272" s="198"/>
      <c r="L272" s="198"/>
      <c r="M272" s="358"/>
    </row>
    <row r="273" spans="1:15" ht="22.5" x14ac:dyDescent="0.25">
      <c r="A273" s="13" t="s">
        <v>5</v>
      </c>
      <c r="B273" s="14" t="s">
        <v>6</v>
      </c>
      <c r="C273" s="13" t="s">
        <v>7</v>
      </c>
      <c r="D273" s="13" t="s">
        <v>8</v>
      </c>
      <c r="E273" s="13" t="s">
        <v>9</v>
      </c>
      <c r="F273" s="15" t="s">
        <v>10</v>
      </c>
      <c r="G273" s="16" t="s">
        <v>11</v>
      </c>
      <c r="H273" s="13" t="s">
        <v>12</v>
      </c>
      <c r="I273" s="17" t="s">
        <v>13</v>
      </c>
      <c r="J273" s="18" t="s">
        <v>14</v>
      </c>
      <c r="K273" s="18" t="s">
        <v>15</v>
      </c>
      <c r="L273" s="19" t="s">
        <v>16</v>
      </c>
    </row>
    <row r="274" spans="1:15" ht="26.25" customHeight="1" x14ac:dyDescent="0.25">
      <c r="A274" s="28" t="s">
        <v>164</v>
      </c>
      <c r="B274" s="367" t="s">
        <v>165</v>
      </c>
      <c r="C274" s="112">
        <v>113</v>
      </c>
      <c r="D274" s="170">
        <v>15</v>
      </c>
      <c r="E274" s="23">
        <v>3102.4500000000003</v>
      </c>
      <c r="F274" s="376">
        <f>E274*0.05</f>
        <v>155.12250000000003</v>
      </c>
      <c r="G274" s="376"/>
      <c r="H274" s="377">
        <v>91.044832000000014</v>
      </c>
      <c r="I274" s="378">
        <v>0</v>
      </c>
      <c r="J274" s="377">
        <v>0</v>
      </c>
      <c r="K274" s="377"/>
      <c r="L274" s="369">
        <f>E274+F274-H274+I274-J274-K274</f>
        <v>3166.5276680000002</v>
      </c>
    </row>
    <row r="275" spans="1:15" ht="15.75" thickBot="1" x14ac:dyDescent="0.3">
      <c r="A275" s="370"/>
      <c r="B275" s="379"/>
      <c r="C275" s="372"/>
      <c r="D275" s="368" t="s">
        <v>27</v>
      </c>
      <c r="E275" s="380">
        <f>SUM(E274:E274)</f>
        <v>3102.4500000000003</v>
      </c>
      <c r="F275" s="381">
        <f>SUM(F274:F274)</f>
        <v>155.12250000000003</v>
      </c>
      <c r="G275" s="381"/>
      <c r="H275" s="380">
        <f>SUM(H274:H274)</f>
        <v>91.044832000000014</v>
      </c>
      <c r="I275" s="381">
        <f>SUM(I274:I274)</f>
        <v>0</v>
      </c>
      <c r="J275" s="380">
        <f>SUM(J274:J274)</f>
        <v>0</v>
      </c>
      <c r="K275" s="380">
        <f>K274</f>
        <v>0</v>
      </c>
      <c r="L275" s="380">
        <f>SUM(L274:L274)</f>
        <v>3166.5276680000002</v>
      </c>
      <c r="M275" s="358"/>
    </row>
    <row r="276" spans="1:15" x14ac:dyDescent="0.25">
      <c r="A276" s="40"/>
      <c r="B276" s="83"/>
      <c r="C276" s="33"/>
      <c r="D276" s="47"/>
      <c r="E276" s="47"/>
      <c r="H276" s="47"/>
      <c r="I276" s="86"/>
      <c r="J276" s="47"/>
      <c r="K276" s="47"/>
      <c r="L276" s="47"/>
      <c r="M276" s="358"/>
    </row>
    <row r="277" spans="1:15" x14ac:dyDescent="0.25">
      <c r="A277" s="40"/>
      <c r="B277" s="83"/>
      <c r="C277" s="33"/>
      <c r="D277" s="47"/>
      <c r="E277" s="47"/>
      <c r="H277" s="47"/>
      <c r="I277" s="86"/>
      <c r="J277" s="47"/>
      <c r="K277" s="47"/>
      <c r="L277" s="47"/>
      <c r="M277" s="358"/>
    </row>
    <row r="278" spans="1:15" ht="15.75" thickBot="1" x14ac:dyDescent="0.3">
      <c r="A278" s="40"/>
      <c r="B278" s="41"/>
      <c r="C278" s="42"/>
      <c r="D278" s="43"/>
      <c r="E278" s="43"/>
      <c r="F278" s="44"/>
      <c r="G278" s="44"/>
      <c r="H278" s="45"/>
      <c r="I278" s="46"/>
      <c r="J278" s="47"/>
      <c r="K278" s="47"/>
      <c r="L278" s="43"/>
      <c r="M278" s="358"/>
    </row>
    <row r="279" spans="1:15" s="2" customFormat="1" x14ac:dyDescent="0.25">
      <c r="A279" s="40"/>
      <c r="B279" s="48"/>
      <c r="C279" s="48"/>
      <c r="D279" s="48"/>
      <c r="E279" s="49" t="s">
        <v>55</v>
      </c>
      <c r="F279" s="50"/>
      <c r="G279" s="50"/>
      <c r="H279" s="50"/>
      <c r="I279" s="49"/>
      <c r="J279" s="47"/>
      <c r="K279" s="47"/>
      <c r="L279" s="425" t="s">
        <v>29</v>
      </c>
      <c r="N279"/>
      <c r="O279"/>
    </row>
    <row r="280" spans="1:15" s="51" customFormat="1" x14ac:dyDescent="0.25">
      <c r="A280" s="40"/>
      <c r="B280" s="52"/>
      <c r="C280" s="52"/>
      <c r="D280" s="52"/>
      <c r="E280" s="52" t="s">
        <v>30</v>
      </c>
      <c r="F280" s="52"/>
      <c r="G280" s="52"/>
      <c r="H280" s="52"/>
      <c r="I280" s="52"/>
      <c r="J280" s="47"/>
      <c r="K280" s="47"/>
      <c r="L280" s="33" t="s">
        <v>31</v>
      </c>
      <c r="M280" s="2"/>
      <c r="N280"/>
      <c r="O280"/>
    </row>
    <row r="281" spans="1:15" x14ac:dyDescent="0.25">
      <c r="A281" s="40"/>
      <c r="B281" s="54"/>
      <c r="C281" s="33"/>
      <c r="D281" s="47"/>
      <c r="E281" s="33"/>
      <c r="F281" s="55"/>
      <c r="G281" s="55"/>
      <c r="H281" s="33"/>
      <c r="I281" s="55"/>
      <c r="J281" s="47"/>
      <c r="K281" s="47"/>
      <c r="L281" s="33"/>
      <c r="M281" s="358"/>
    </row>
    <row r="282" spans="1:15" s="51" customFormat="1" ht="29.25" x14ac:dyDescent="0.5">
      <c r="A282" s="1" t="s">
        <v>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/>
      <c r="O282"/>
    </row>
    <row r="283" spans="1:15" s="51" customFormat="1" ht="23.25" x14ac:dyDescent="0.35">
      <c r="A283" s="3" t="s">
        <v>1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/>
      <c r="O283"/>
    </row>
    <row r="284" spans="1:15" s="51" customFormat="1" ht="15.75" x14ac:dyDescent="0.25">
      <c r="A284" s="382" t="s">
        <v>2</v>
      </c>
      <c r="B284" s="83"/>
      <c r="C284" s="84"/>
      <c r="D284" s="43"/>
      <c r="E284" s="43"/>
      <c r="F284" s="46"/>
      <c r="G284" s="46"/>
      <c r="H284" s="43"/>
      <c r="I284" s="46"/>
      <c r="J284" s="43"/>
      <c r="K284" s="43"/>
      <c r="L284" s="43"/>
      <c r="M284" s="2"/>
      <c r="N284"/>
      <c r="O284"/>
    </row>
    <row r="285" spans="1:15" s="51" customFormat="1" ht="15.75" x14ac:dyDescent="0.25">
      <c r="A285" s="364" t="s">
        <v>166</v>
      </c>
      <c r="B285" s="364"/>
      <c r="C285" s="364"/>
      <c r="D285" s="364"/>
      <c r="E285" s="364"/>
      <c r="F285" s="364"/>
      <c r="G285" s="364"/>
      <c r="H285" s="364"/>
      <c r="I285" s="364"/>
      <c r="J285" s="364"/>
      <c r="K285" s="364"/>
      <c r="L285" s="364"/>
      <c r="M285" s="2"/>
      <c r="N285"/>
      <c r="O285"/>
    </row>
    <row r="286" spans="1:15" s="51" customFormat="1" x14ac:dyDescent="0.25">
      <c r="A286" s="11" t="str">
        <f>A272</f>
        <v>PERIODO DEL 1 AL 15 DE FEBRRO DE 2019</v>
      </c>
      <c r="B286" s="63"/>
      <c r="C286" s="365"/>
      <c r="D286" s="366"/>
      <c r="E286" s="198"/>
      <c r="F286" s="199"/>
      <c r="G286" s="199"/>
      <c r="H286" s="198"/>
      <c r="I286" s="199"/>
      <c r="J286" s="198"/>
      <c r="K286" s="198"/>
      <c r="L286" s="198"/>
      <c r="M286" s="2"/>
      <c r="N286"/>
      <c r="O286"/>
    </row>
    <row r="287" spans="1:15" ht="22.5" x14ac:dyDescent="0.25">
      <c r="A287" s="13" t="s">
        <v>5</v>
      </c>
      <c r="B287" s="14" t="s">
        <v>6</v>
      </c>
      <c r="C287" s="13" t="s">
        <v>7</v>
      </c>
      <c r="D287" s="13" t="s">
        <v>8</v>
      </c>
      <c r="E287" s="13" t="s">
        <v>9</v>
      </c>
      <c r="F287" s="15" t="s">
        <v>10</v>
      </c>
      <c r="G287" s="16" t="s">
        <v>11</v>
      </c>
      <c r="H287" s="13" t="s">
        <v>12</v>
      </c>
      <c r="I287" s="17" t="s">
        <v>13</v>
      </c>
      <c r="J287" s="18" t="s">
        <v>14</v>
      </c>
      <c r="K287" s="18" t="s">
        <v>15</v>
      </c>
      <c r="L287" s="19" t="s">
        <v>16</v>
      </c>
    </row>
    <row r="288" spans="1:15" s="51" customFormat="1" ht="30.75" customHeight="1" x14ac:dyDescent="0.25">
      <c r="A288" s="28" t="s">
        <v>167</v>
      </c>
      <c r="B288" s="367" t="s">
        <v>168</v>
      </c>
      <c r="C288" s="112">
        <v>113</v>
      </c>
      <c r="D288" s="170">
        <v>15</v>
      </c>
      <c r="E288" s="23">
        <v>3102.45</v>
      </c>
      <c r="F288" s="70">
        <f>E288*0.05</f>
        <v>155.1225</v>
      </c>
      <c r="G288" s="70"/>
      <c r="H288" s="383">
        <v>91.04</v>
      </c>
      <c r="I288" s="384">
        <v>0</v>
      </c>
      <c r="J288" s="115">
        <v>0</v>
      </c>
      <c r="K288" s="115">
        <f>2150/4</f>
        <v>537.5</v>
      </c>
      <c r="L288" s="23">
        <f>E288+F288-H288+I288-J288-K288</f>
        <v>2629.0324999999998</v>
      </c>
      <c r="M288" s="2"/>
      <c r="N288"/>
      <c r="O288"/>
    </row>
    <row r="289" spans="1:15" s="51" customFormat="1" ht="26.25" customHeight="1" x14ac:dyDescent="0.25">
      <c r="A289" s="118" t="s">
        <v>169</v>
      </c>
      <c r="B289" s="235" t="s">
        <v>170</v>
      </c>
      <c r="C289" s="236">
        <v>113</v>
      </c>
      <c r="D289" s="237">
        <v>15</v>
      </c>
      <c r="E289" s="23">
        <v>2261.3700000000003</v>
      </c>
      <c r="F289" s="70">
        <f>E289*0.05</f>
        <v>113.06850000000003</v>
      </c>
      <c r="G289" s="70"/>
      <c r="H289" s="73">
        <v>0</v>
      </c>
      <c r="I289" s="74">
        <v>42.741759999999971</v>
      </c>
      <c r="J289" s="23">
        <v>0</v>
      </c>
      <c r="K289" s="23"/>
      <c r="L289" s="23">
        <f>E289+F289-H289+I289-J289-K289</f>
        <v>2417.1802600000001</v>
      </c>
      <c r="M289" s="2"/>
      <c r="N289" s="76"/>
      <c r="O289" t="s">
        <v>171</v>
      </c>
    </row>
    <row r="290" spans="1:15" s="51" customFormat="1" ht="15.75" thickBot="1" x14ac:dyDescent="0.3">
      <c r="A290" s="370"/>
      <c r="B290" s="371"/>
      <c r="C290" s="372"/>
      <c r="D290" s="368" t="s">
        <v>27</v>
      </c>
      <c r="E290" s="208">
        <f>SUM(E288:E289)</f>
        <v>5363.82</v>
      </c>
      <c r="F290" s="208">
        <f t="shared" ref="F290:L290" si="16">SUM(F288:F289)</f>
        <v>268.19100000000003</v>
      </c>
      <c r="G290" s="208"/>
      <c r="H290" s="208">
        <f t="shared" si="16"/>
        <v>91.04</v>
      </c>
      <c r="I290" s="208">
        <f t="shared" si="16"/>
        <v>42.741759999999971</v>
      </c>
      <c r="J290" s="208">
        <f t="shared" si="16"/>
        <v>0</v>
      </c>
      <c r="K290" s="208">
        <f t="shared" si="16"/>
        <v>537.5</v>
      </c>
      <c r="L290" s="208">
        <f t="shared" si="16"/>
        <v>5046.2127600000003</v>
      </c>
      <c r="M290" s="2"/>
      <c r="N290"/>
      <c r="O290"/>
    </row>
    <row r="291" spans="1:15" s="51" customFormat="1" x14ac:dyDescent="0.25">
      <c r="A291" s="370"/>
      <c r="B291" s="371"/>
      <c r="C291" s="372"/>
      <c r="D291" s="370"/>
      <c r="E291" s="385"/>
      <c r="F291" s="386"/>
      <c r="G291" s="386"/>
      <c r="H291" s="385"/>
      <c r="I291" s="386"/>
      <c r="J291" s="385"/>
      <c r="K291" s="385"/>
      <c r="L291" s="385"/>
      <c r="M291" s="2"/>
      <c r="N291"/>
      <c r="O291"/>
    </row>
    <row r="292" spans="1:15" s="51" customFormat="1" x14ac:dyDescent="0.25">
      <c r="A292" s="370"/>
      <c r="B292" s="371"/>
      <c r="C292" s="372"/>
      <c r="D292" s="370"/>
      <c r="E292" s="385"/>
      <c r="F292" s="386"/>
      <c r="G292" s="386"/>
      <c r="H292" s="385"/>
      <c r="I292" s="386"/>
      <c r="J292" s="385"/>
      <c r="K292" s="385"/>
      <c r="L292" s="385"/>
      <c r="M292" s="2"/>
      <c r="N292"/>
      <c r="O292"/>
    </row>
    <row r="293" spans="1:15" s="51" customFormat="1" x14ac:dyDescent="0.25">
      <c r="A293" s="370"/>
      <c r="B293" s="371"/>
      <c r="C293" s="372"/>
      <c r="D293" s="370"/>
      <c r="E293" s="385"/>
      <c r="F293" s="386"/>
      <c r="G293" s="386"/>
      <c r="H293" s="385"/>
      <c r="I293" s="386"/>
      <c r="J293" s="385"/>
      <c r="K293" s="385"/>
      <c r="L293" s="385"/>
      <c r="M293" s="2"/>
      <c r="N293"/>
      <c r="O293"/>
    </row>
    <row r="294" spans="1:15" s="51" customFormat="1" ht="15.75" x14ac:dyDescent="0.25">
      <c r="A294" s="364" t="s">
        <v>172</v>
      </c>
      <c r="B294" s="364"/>
      <c r="C294" s="364"/>
      <c r="D294" s="364"/>
      <c r="E294" s="364"/>
      <c r="F294" s="364"/>
      <c r="G294" s="364"/>
      <c r="H294" s="364"/>
      <c r="I294" s="364"/>
      <c r="J294" s="364"/>
      <c r="K294" s="364"/>
      <c r="L294" s="364"/>
      <c r="M294" s="2"/>
      <c r="N294"/>
      <c r="O294"/>
    </row>
    <row r="295" spans="1:15" s="51" customFormat="1" x14ac:dyDescent="0.25">
      <c r="A295" s="11" t="str">
        <f>A287</f>
        <v>NOMBRE DEL EMPLEADO</v>
      </c>
      <c r="B295" s="63"/>
      <c r="C295" s="365"/>
      <c r="D295" s="366"/>
      <c r="E295" s="198"/>
      <c r="F295" s="199"/>
      <c r="G295" s="199"/>
      <c r="H295" s="198"/>
      <c r="I295" s="199"/>
      <c r="J295" s="198"/>
      <c r="K295" s="198"/>
      <c r="L295" s="198"/>
      <c r="M295" s="2"/>
      <c r="N295"/>
      <c r="O295"/>
    </row>
    <row r="296" spans="1:15" ht="22.5" x14ac:dyDescent="0.25">
      <c r="A296" s="13" t="s">
        <v>5</v>
      </c>
      <c r="B296" s="14" t="s">
        <v>6</v>
      </c>
      <c r="C296" s="13" t="s">
        <v>7</v>
      </c>
      <c r="D296" s="13" t="s">
        <v>8</v>
      </c>
      <c r="E296" s="13" t="s">
        <v>9</v>
      </c>
      <c r="F296" s="15" t="s">
        <v>10</v>
      </c>
      <c r="G296" s="16" t="s">
        <v>11</v>
      </c>
      <c r="H296" s="13" t="s">
        <v>12</v>
      </c>
      <c r="I296" s="17" t="s">
        <v>13</v>
      </c>
      <c r="J296" s="18" t="s">
        <v>14</v>
      </c>
      <c r="K296" s="18" t="s">
        <v>15</v>
      </c>
      <c r="L296" s="19" t="s">
        <v>16</v>
      </c>
    </row>
    <row r="297" spans="1:15" s="51" customFormat="1" ht="26.25" customHeight="1" x14ac:dyDescent="0.25">
      <c r="A297" s="28" t="s">
        <v>173</v>
      </c>
      <c r="B297" s="367" t="s">
        <v>174</v>
      </c>
      <c r="C297" s="112">
        <v>113</v>
      </c>
      <c r="D297" s="170">
        <v>15</v>
      </c>
      <c r="E297" s="23">
        <v>3102.4500000000003</v>
      </c>
      <c r="F297" s="70">
        <f>E297*0.05</f>
        <v>155.12250000000003</v>
      </c>
      <c r="G297" s="70"/>
      <c r="H297" s="73">
        <v>91.044832000000014</v>
      </c>
      <c r="I297" s="74">
        <v>0</v>
      </c>
      <c r="J297" s="377">
        <v>0</v>
      </c>
      <c r="K297" s="73"/>
      <c r="L297" s="23">
        <f>E297+F297-H297+I297-J297-K297</f>
        <v>3166.5276680000002</v>
      </c>
      <c r="M297" s="2"/>
      <c r="N297"/>
      <c r="O297"/>
    </row>
    <row r="298" spans="1:15" ht="26.25" customHeight="1" x14ac:dyDescent="0.25">
      <c r="A298" s="28" t="s">
        <v>175</v>
      </c>
      <c r="B298" s="367" t="s">
        <v>176</v>
      </c>
      <c r="C298" s="112">
        <v>113</v>
      </c>
      <c r="D298" s="170">
        <v>15</v>
      </c>
      <c r="E298" s="23">
        <v>3102.4500000000003</v>
      </c>
      <c r="F298" s="70">
        <f>E298*0.05</f>
        <v>155.12250000000003</v>
      </c>
      <c r="G298" s="70"/>
      <c r="H298" s="73">
        <v>91.044832000000014</v>
      </c>
      <c r="I298" s="74">
        <v>0</v>
      </c>
      <c r="J298" s="73">
        <v>0</v>
      </c>
      <c r="K298" s="73"/>
      <c r="L298" s="23">
        <f>E298+F298-H298+I298-J298-K298</f>
        <v>3166.5276680000002</v>
      </c>
    </row>
    <row r="299" spans="1:15" s="51" customFormat="1" ht="15.75" thickBot="1" x14ac:dyDescent="0.3">
      <c r="A299" s="370"/>
      <c r="B299" s="371"/>
      <c r="C299" s="372"/>
      <c r="D299" s="368" t="s">
        <v>27</v>
      </c>
      <c r="E299" s="208">
        <f>SUM(E297:E298)</f>
        <v>6204.9000000000005</v>
      </c>
      <c r="F299" s="208">
        <f t="shared" ref="F299:L299" si="17">SUM(F297:F298)</f>
        <v>310.24500000000006</v>
      </c>
      <c r="G299" s="208">
        <f t="shared" si="17"/>
        <v>0</v>
      </c>
      <c r="H299" s="208">
        <f t="shared" si="17"/>
        <v>182.08966400000003</v>
      </c>
      <c r="I299" s="208">
        <f t="shared" si="17"/>
        <v>0</v>
      </c>
      <c r="J299" s="208">
        <f t="shared" si="17"/>
        <v>0</v>
      </c>
      <c r="K299" s="208">
        <f t="shared" si="17"/>
        <v>0</v>
      </c>
      <c r="L299" s="208">
        <f t="shared" si="17"/>
        <v>6333.0553360000004</v>
      </c>
      <c r="M299" s="2"/>
      <c r="N299"/>
      <c r="O299"/>
    </row>
    <row r="300" spans="1:15" s="51" customFormat="1" x14ac:dyDescent="0.25">
      <c r="A300" s="370"/>
      <c r="B300" s="371"/>
      <c r="C300" s="372"/>
      <c r="D300" s="370"/>
      <c r="E300" s="385"/>
      <c r="F300" s="386"/>
      <c r="G300" s="386"/>
      <c r="H300" s="385"/>
      <c r="I300" s="386"/>
      <c r="J300" s="385"/>
      <c r="K300" s="385"/>
      <c r="L300" s="385"/>
      <c r="M300" s="2"/>
      <c r="N300"/>
      <c r="O300"/>
    </row>
    <row r="301" spans="1:15" s="51" customFormat="1" x14ac:dyDescent="0.25">
      <c r="A301" s="370"/>
      <c r="B301" s="371"/>
      <c r="C301" s="372"/>
      <c r="D301" s="370"/>
      <c r="E301" s="385"/>
      <c r="F301" s="386"/>
      <c r="G301" s="386"/>
      <c r="H301" s="385"/>
      <c r="I301" s="386"/>
      <c r="J301" s="385"/>
      <c r="K301" s="385"/>
      <c r="L301" s="385"/>
      <c r="M301" s="2"/>
      <c r="N301"/>
      <c r="O301"/>
    </row>
    <row r="302" spans="1:15" s="51" customFormat="1" ht="15.75" x14ac:dyDescent="0.25">
      <c r="A302" s="364" t="s">
        <v>177</v>
      </c>
      <c r="B302" s="364"/>
      <c r="C302" s="364"/>
      <c r="D302" s="364"/>
      <c r="E302" s="364"/>
      <c r="F302" s="364"/>
      <c r="G302" s="364"/>
      <c r="H302" s="364"/>
      <c r="I302" s="364"/>
      <c r="J302" s="364"/>
      <c r="K302" s="364"/>
      <c r="L302" s="364"/>
      <c r="M302" s="2"/>
      <c r="N302"/>
      <c r="O302"/>
    </row>
    <row r="303" spans="1:15" s="51" customFormat="1" ht="15.75" x14ac:dyDescent="0.25">
      <c r="A303" s="373"/>
      <c r="B303" s="374"/>
      <c r="C303" s="373"/>
      <c r="D303" s="373"/>
      <c r="E303" s="373"/>
      <c r="F303" s="375"/>
      <c r="G303" s="375"/>
      <c r="H303" s="373"/>
      <c r="I303" s="375"/>
      <c r="J303" s="373"/>
      <c r="K303" s="373"/>
      <c r="L303" s="373"/>
      <c r="M303" s="2"/>
      <c r="N303"/>
      <c r="O303"/>
    </row>
    <row r="304" spans="1:15" s="51" customFormat="1" ht="15.75" customHeight="1" x14ac:dyDescent="0.25">
      <c r="A304" s="373"/>
      <c r="B304" s="374"/>
      <c r="C304" s="373"/>
      <c r="D304" s="373"/>
      <c r="E304" s="373"/>
      <c r="F304" s="375"/>
      <c r="G304" s="375"/>
      <c r="H304" s="373"/>
      <c r="I304" s="375"/>
      <c r="J304" s="373"/>
      <c r="K304" s="373"/>
      <c r="L304" s="373"/>
      <c r="M304" s="2"/>
      <c r="N304"/>
      <c r="O304"/>
    </row>
    <row r="305" spans="1:15" s="51" customFormat="1" x14ac:dyDescent="0.25">
      <c r="A305" s="11" t="str">
        <f>A286</f>
        <v>PERIODO DEL 1 AL 15 DE FEBRRO DE 2019</v>
      </c>
      <c r="B305" s="63"/>
      <c r="C305" s="365"/>
      <c r="D305" s="366"/>
      <c r="E305" s="198"/>
      <c r="F305" s="199"/>
      <c r="G305" s="199"/>
      <c r="H305" s="198"/>
      <c r="I305" s="199"/>
      <c r="J305" s="198"/>
      <c r="K305" s="198"/>
      <c r="L305" s="198"/>
      <c r="M305" s="2"/>
      <c r="N305"/>
      <c r="O305"/>
    </row>
    <row r="306" spans="1:15" ht="22.5" x14ac:dyDescent="0.25">
      <c r="A306" s="13" t="s">
        <v>5</v>
      </c>
      <c r="B306" s="14" t="s">
        <v>6</v>
      </c>
      <c r="C306" s="13" t="s">
        <v>7</v>
      </c>
      <c r="D306" s="13" t="s">
        <v>8</v>
      </c>
      <c r="E306" s="13" t="s">
        <v>9</v>
      </c>
      <c r="F306" s="15" t="s">
        <v>10</v>
      </c>
      <c r="G306" s="16" t="s">
        <v>11</v>
      </c>
      <c r="H306" s="13" t="s">
        <v>12</v>
      </c>
      <c r="I306" s="17" t="s">
        <v>13</v>
      </c>
      <c r="J306" s="18" t="s">
        <v>14</v>
      </c>
      <c r="K306" s="18" t="s">
        <v>15</v>
      </c>
      <c r="L306" s="19" t="s">
        <v>16</v>
      </c>
    </row>
    <row r="307" spans="1:15" s="393" customFormat="1" ht="26.25" customHeight="1" x14ac:dyDescent="0.25">
      <c r="A307" s="387" t="s">
        <v>178</v>
      </c>
      <c r="B307" s="388" t="s">
        <v>179</v>
      </c>
      <c r="C307" s="389">
        <v>113</v>
      </c>
      <c r="D307" s="389">
        <v>15</v>
      </c>
      <c r="E307" s="390">
        <v>4227.1499999999996</v>
      </c>
      <c r="F307" s="70">
        <f>E307*0.05</f>
        <v>211.35749999999999</v>
      </c>
      <c r="G307" s="70"/>
      <c r="H307" s="390">
        <v>338.51</v>
      </c>
      <c r="I307" s="391">
        <v>0</v>
      </c>
      <c r="J307" s="392">
        <v>0</v>
      </c>
      <c r="K307" s="285"/>
      <c r="L307" s="23">
        <f>E307+F307-H307+I307-J307-K307</f>
        <v>4099.9974999999995</v>
      </c>
      <c r="M307" s="334"/>
      <c r="N307" s="331"/>
      <c r="O307" s="331"/>
    </row>
    <row r="308" spans="1:15" s="51" customFormat="1" ht="26.25" customHeight="1" x14ac:dyDescent="0.25">
      <c r="A308" s="153" t="s">
        <v>180</v>
      </c>
      <c r="B308" s="367" t="s">
        <v>181</v>
      </c>
      <c r="C308" s="112">
        <v>113</v>
      </c>
      <c r="D308" s="176">
        <v>15</v>
      </c>
      <c r="E308" s="23">
        <v>2957.13</v>
      </c>
      <c r="F308" s="70">
        <f>E308*0.05</f>
        <v>147.85650000000001</v>
      </c>
      <c r="G308" s="70"/>
      <c r="H308" s="287">
        <v>54.99</v>
      </c>
      <c r="I308" s="288">
        <v>0</v>
      </c>
      <c r="J308" s="285">
        <v>0</v>
      </c>
      <c r="K308" s="285"/>
      <c r="L308" s="23">
        <f>E308+F308-H308+I308-J308-K308</f>
        <v>3049.9965000000002</v>
      </c>
      <c r="M308" s="2"/>
      <c r="N308"/>
      <c r="O308"/>
    </row>
    <row r="309" spans="1:15" s="51" customFormat="1" ht="26.25" customHeight="1" x14ac:dyDescent="0.25">
      <c r="A309" s="153" t="s">
        <v>182</v>
      </c>
      <c r="B309" s="367" t="s">
        <v>181</v>
      </c>
      <c r="C309" s="112">
        <v>113</v>
      </c>
      <c r="D309" s="176">
        <v>15</v>
      </c>
      <c r="E309" s="23">
        <v>2691.5099999999998</v>
      </c>
      <c r="F309" s="70">
        <f>E309*0.05</f>
        <v>134.57550000000001</v>
      </c>
      <c r="G309" s="70"/>
      <c r="H309" s="287">
        <v>26.09</v>
      </c>
      <c r="I309" s="288">
        <v>0</v>
      </c>
      <c r="J309" s="285">
        <v>0</v>
      </c>
      <c r="K309" s="285"/>
      <c r="L309" s="23">
        <f>E309+F309-H309+I309-J309-K309</f>
        <v>2799.9954999999995</v>
      </c>
      <c r="M309" s="2"/>
      <c r="N309"/>
      <c r="O309"/>
    </row>
    <row r="310" spans="1:15" s="51" customFormat="1" ht="26.25" customHeight="1" x14ac:dyDescent="0.25">
      <c r="A310" s="153" t="s">
        <v>183</v>
      </c>
      <c r="B310" s="367" t="s">
        <v>181</v>
      </c>
      <c r="C310" s="112">
        <v>113</v>
      </c>
      <c r="D310" s="176">
        <v>15</v>
      </c>
      <c r="E310" s="23">
        <v>2691.5099999999998</v>
      </c>
      <c r="F310" s="70">
        <f>E310*0.05</f>
        <v>134.57550000000001</v>
      </c>
      <c r="G310" s="70"/>
      <c r="H310" s="287">
        <v>26.09</v>
      </c>
      <c r="I310" s="288">
        <v>0</v>
      </c>
      <c r="J310" s="285">
        <v>0</v>
      </c>
      <c r="K310" s="285"/>
      <c r="L310" s="23">
        <f>E310+F310-H310+I310-J310-K310</f>
        <v>2799.9954999999995</v>
      </c>
      <c r="M310" s="2"/>
      <c r="N310"/>
      <c r="O310"/>
    </row>
    <row r="311" spans="1:15" s="51" customFormat="1" ht="15.75" thickBot="1" x14ac:dyDescent="0.3">
      <c r="A311" s="370"/>
      <c r="B311" s="371"/>
      <c r="C311" s="372"/>
      <c r="D311" s="368" t="s">
        <v>27</v>
      </c>
      <c r="E311" s="208">
        <f>SUM(E307:E310)</f>
        <v>12567.3</v>
      </c>
      <c r="F311" s="208">
        <f t="shared" ref="F311:K311" si="18">SUM(F307:F310)</f>
        <v>628.36500000000001</v>
      </c>
      <c r="G311" s="208"/>
      <c r="H311" s="208">
        <f t="shared" si="18"/>
        <v>445.67999999999995</v>
      </c>
      <c r="I311" s="208">
        <f t="shared" si="18"/>
        <v>0</v>
      </c>
      <c r="J311" s="208">
        <f t="shared" si="18"/>
        <v>0</v>
      </c>
      <c r="K311" s="208">
        <f t="shared" si="18"/>
        <v>0</v>
      </c>
      <c r="L311" s="208">
        <f>SUM(L307:L310)</f>
        <v>12749.984999999999</v>
      </c>
      <c r="M311" s="2"/>
      <c r="N311"/>
      <c r="O311"/>
    </row>
    <row r="312" spans="1:15" s="51" customFormat="1" x14ac:dyDescent="0.25">
      <c r="A312" s="370"/>
      <c r="B312" s="371"/>
      <c r="C312" s="372"/>
      <c r="D312" s="370"/>
      <c r="E312" s="385"/>
      <c r="F312" s="386"/>
      <c r="G312" s="386"/>
      <c r="H312" s="385"/>
      <c r="I312" s="386"/>
      <c r="J312" s="385"/>
      <c r="K312" s="385"/>
      <c r="L312" s="385"/>
      <c r="M312" s="2"/>
      <c r="N312"/>
      <c r="O312"/>
    </row>
    <row r="313" spans="1:15" s="51" customFormat="1" ht="15.75" customHeight="1" thickBot="1" x14ac:dyDescent="0.3">
      <c r="A313" s="370"/>
      <c r="B313" s="371"/>
      <c r="C313" s="372"/>
      <c r="D313" s="370"/>
      <c r="E313" s="385"/>
      <c r="F313" s="386"/>
      <c r="G313" s="386"/>
      <c r="H313" s="385"/>
      <c r="I313" s="386"/>
      <c r="J313" s="385"/>
      <c r="K313" s="385"/>
      <c r="L313" s="385"/>
      <c r="M313" s="2"/>
      <c r="N313"/>
      <c r="O313"/>
    </row>
    <row r="314" spans="1:15" s="2" customFormat="1" x14ac:dyDescent="0.25">
      <c r="A314" s="40"/>
      <c r="B314" s="48"/>
      <c r="C314" s="48"/>
      <c r="D314" s="48"/>
      <c r="E314" s="49" t="s">
        <v>55</v>
      </c>
      <c r="F314" s="50"/>
      <c r="G314" s="50"/>
      <c r="H314" s="50"/>
      <c r="I314" s="49"/>
      <c r="J314" s="47"/>
      <c r="K314" s="47"/>
      <c r="L314" s="425" t="s">
        <v>29</v>
      </c>
      <c r="N314"/>
      <c r="O314"/>
    </row>
    <row r="315" spans="1:15" s="51" customFormat="1" x14ac:dyDescent="0.25">
      <c r="A315" s="40"/>
      <c r="B315" s="52"/>
      <c r="C315" s="52"/>
      <c r="D315" s="52"/>
      <c r="E315" s="52" t="s">
        <v>30</v>
      </c>
      <c r="F315" s="52"/>
      <c r="G315" s="52"/>
      <c r="H315" s="52"/>
      <c r="I315" s="52"/>
      <c r="J315" s="47"/>
      <c r="K315" s="47"/>
      <c r="L315" s="33" t="s">
        <v>31</v>
      </c>
      <c r="M315" s="2"/>
      <c r="N315"/>
      <c r="O315"/>
    </row>
    <row r="316" spans="1:15" ht="29.25" x14ac:dyDescent="0.5">
      <c r="A316" s="1" t="s">
        <v>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5" ht="23.25" x14ac:dyDescent="0.35">
      <c r="A317" s="3" t="s">
        <v>1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5" ht="23.25" x14ac:dyDescent="0.35">
      <c r="A318" s="394"/>
      <c r="B318" s="395"/>
      <c r="C318" s="394"/>
      <c r="D318" s="394"/>
      <c r="E318" s="394"/>
      <c r="F318" s="394"/>
      <c r="G318" s="394"/>
      <c r="H318" s="394"/>
      <c r="I318" s="394"/>
      <c r="J318" s="394"/>
      <c r="K318" s="394"/>
      <c r="L318" s="394"/>
    </row>
    <row r="319" spans="1:15" ht="15.75" x14ac:dyDescent="0.25">
      <c r="A319" s="364" t="s">
        <v>184</v>
      </c>
      <c r="B319" s="364"/>
      <c r="C319" s="364"/>
      <c r="D319" s="364"/>
      <c r="E319" s="364"/>
      <c r="F319" s="364"/>
      <c r="G319" s="364"/>
      <c r="H319" s="364"/>
      <c r="I319" s="364"/>
      <c r="J319" s="364"/>
      <c r="K319" s="364"/>
      <c r="L319" s="364"/>
      <c r="M319" s="396"/>
    </row>
    <row r="320" spans="1:15" x14ac:dyDescent="0.25">
      <c r="A320" s="11" t="str">
        <f>A305</f>
        <v>PERIODO DEL 1 AL 15 DE FEBRRO DE 2019</v>
      </c>
      <c r="B320" s="63"/>
      <c r="C320" s="365"/>
      <c r="D320" s="366"/>
      <c r="E320" s="198"/>
      <c r="F320" s="199"/>
      <c r="G320" s="199"/>
      <c r="H320" s="198"/>
      <c r="I320" s="199"/>
      <c r="J320" s="198"/>
      <c r="K320" s="198"/>
      <c r="L320" s="198"/>
      <c r="M320" s="396"/>
    </row>
    <row r="321" spans="1:14" ht="22.5" x14ac:dyDescent="0.25">
      <c r="A321" s="13" t="s">
        <v>5</v>
      </c>
      <c r="B321" s="14" t="s">
        <v>6</v>
      </c>
      <c r="C321" s="13" t="s">
        <v>7</v>
      </c>
      <c r="D321" s="13" t="s">
        <v>8</v>
      </c>
      <c r="E321" s="13" t="s">
        <v>9</v>
      </c>
      <c r="F321" s="15" t="s">
        <v>10</v>
      </c>
      <c r="G321" s="16" t="s">
        <v>11</v>
      </c>
      <c r="H321" s="13" t="s">
        <v>12</v>
      </c>
      <c r="I321" s="17" t="s">
        <v>13</v>
      </c>
      <c r="J321" s="18" t="s">
        <v>14</v>
      </c>
      <c r="K321" s="18" t="s">
        <v>15</v>
      </c>
      <c r="L321" s="19" t="s">
        <v>16</v>
      </c>
    </row>
    <row r="322" spans="1:14" ht="26.25" customHeight="1" x14ac:dyDescent="0.25">
      <c r="A322" s="174" t="s">
        <v>185</v>
      </c>
      <c r="B322" s="175" t="s">
        <v>186</v>
      </c>
      <c r="C322" s="112">
        <v>113</v>
      </c>
      <c r="D322" s="176">
        <v>15</v>
      </c>
      <c r="E322" s="23">
        <v>2957.13</v>
      </c>
      <c r="F322" s="70">
        <f>E322*0.05</f>
        <v>147.85650000000001</v>
      </c>
      <c r="G322" s="70"/>
      <c r="H322" s="287">
        <v>54.99</v>
      </c>
      <c r="I322" s="288">
        <v>0</v>
      </c>
      <c r="J322" s="285">
        <v>0</v>
      </c>
      <c r="K322" s="285"/>
      <c r="L322" s="23">
        <f>E322+F322-H322+I322-J322</f>
        <v>3049.9965000000002</v>
      </c>
      <c r="N322" s="29" t="s">
        <v>187</v>
      </c>
    </row>
    <row r="323" spans="1:14" ht="26.25" customHeight="1" x14ac:dyDescent="0.25">
      <c r="A323" s="174" t="s">
        <v>188</v>
      </c>
      <c r="B323" s="175" t="s">
        <v>186</v>
      </c>
      <c r="C323" s="112">
        <v>113</v>
      </c>
      <c r="D323" s="176">
        <v>15</v>
      </c>
      <c r="E323" s="23">
        <v>3114.8355000000001</v>
      </c>
      <c r="F323" s="70">
        <f>E323*0.05</f>
        <v>155.74177500000002</v>
      </c>
      <c r="G323" s="70"/>
      <c r="H323" s="287">
        <v>92.392374400000023</v>
      </c>
      <c r="I323" s="288">
        <v>0</v>
      </c>
      <c r="J323" s="285">
        <v>0</v>
      </c>
      <c r="K323" s="285"/>
      <c r="L323" s="23">
        <f>E323+F323-H323+I323-J323</f>
        <v>3178.1849006000002</v>
      </c>
    </row>
    <row r="324" spans="1:14" ht="26.25" customHeight="1" x14ac:dyDescent="0.25">
      <c r="A324" s="174" t="s">
        <v>189</v>
      </c>
      <c r="B324" s="175" t="s">
        <v>186</v>
      </c>
      <c r="C324" s="112">
        <v>113</v>
      </c>
      <c r="D324" s="176">
        <v>15</v>
      </c>
      <c r="E324" s="23">
        <v>2957.13</v>
      </c>
      <c r="F324" s="70">
        <f>E324*0.05</f>
        <v>147.85650000000001</v>
      </c>
      <c r="G324" s="70"/>
      <c r="H324" s="287">
        <v>54.99</v>
      </c>
      <c r="I324" s="319">
        <v>0</v>
      </c>
      <c r="J324" s="318">
        <v>0</v>
      </c>
      <c r="K324" s="318"/>
      <c r="L324" s="23">
        <f>E324+F324-H324+I324-J324</f>
        <v>3049.9965000000002</v>
      </c>
    </row>
    <row r="325" spans="1:14" ht="26.25" customHeight="1" x14ac:dyDescent="0.25">
      <c r="A325" s="174" t="s">
        <v>190</v>
      </c>
      <c r="B325" s="175" t="s">
        <v>186</v>
      </c>
      <c r="C325" s="112">
        <v>113</v>
      </c>
      <c r="D325" s="176">
        <v>15</v>
      </c>
      <c r="E325" s="23">
        <v>2957.13</v>
      </c>
      <c r="F325" s="70">
        <f>E325*0.05</f>
        <v>147.85650000000001</v>
      </c>
      <c r="G325" s="70"/>
      <c r="H325" s="287">
        <v>54.99</v>
      </c>
      <c r="I325" s="319">
        <v>0</v>
      </c>
      <c r="J325" s="318">
        <v>0</v>
      </c>
      <c r="K325" s="318"/>
      <c r="L325" s="23">
        <f>E325+F325-H325+I325-J325</f>
        <v>3049.9965000000002</v>
      </c>
      <c r="M325" s="358"/>
    </row>
    <row r="326" spans="1:14" ht="26.25" customHeight="1" x14ac:dyDescent="0.25">
      <c r="A326" s="174" t="s">
        <v>191</v>
      </c>
      <c r="B326" s="175" t="s">
        <v>186</v>
      </c>
      <c r="C326" s="112">
        <v>113</v>
      </c>
      <c r="D326" s="176">
        <v>15</v>
      </c>
      <c r="E326" s="23">
        <v>2957.13</v>
      </c>
      <c r="F326" s="70">
        <f>E326*0.05</f>
        <v>147.85650000000001</v>
      </c>
      <c r="G326" s="70"/>
      <c r="H326" s="287">
        <v>54.99</v>
      </c>
      <c r="I326" s="319">
        <v>0</v>
      </c>
      <c r="J326" s="318">
        <v>0</v>
      </c>
      <c r="K326" s="318"/>
      <c r="L326" s="23">
        <f>E326+F326-H326+I326-J326</f>
        <v>3049.9965000000002</v>
      </c>
      <c r="M326" s="358"/>
    </row>
    <row r="327" spans="1:14" ht="26.25" customHeight="1" x14ac:dyDescent="0.25">
      <c r="A327" s="174" t="s">
        <v>192</v>
      </c>
      <c r="B327" s="175" t="s">
        <v>186</v>
      </c>
      <c r="C327" s="112">
        <v>113</v>
      </c>
      <c r="D327" s="176">
        <v>15</v>
      </c>
      <c r="E327" s="23">
        <v>2957.13</v>
      </c>
      <c r="F327" s="70">
        <f>E327*0.05</f>
        <v>147.85650000000001</v>
      </c>
      <c r="G327" s="70"/>
      <c r="H327" s="287">
        <v>54.99</v>
      </c>
      <c r="I327" s="319">
        <v>0</v>
      </c>
      <c r="J327" s="318">
        <v>0</v>
      </c>
      <c r="K327" s="318"/>
      <c r="L327" s="23">
        <f>E327+F327-H327+I327-J327</f>
        <v>3049.9965000000002</v>
      </c>
      <c r="M327" s="358"/>
    </row>
    <row r="328" spans="1:14" ht="26.25" customHeight="1" x14ac:dyDescent="0.25">
      <c r="A328" s="397" t="s">
        <v>193</v>
      </c>
      <c r="B328" s="175" t="s">
        <v>194</v>
      </c>
      <c r="C328" s="112">
        <v>113</v>
      </c>
      <c r="D328" s="176">
        <v>15</v>
      </c>
      <c r="E328" s="23">
        <v>3169.08</v>
      </c>
      <c r="F328" s="70">
        <f>E328*0.05</f>
        <v>158.45400000000001</v>
      </c>
      <c r="G328" s="70"/>
      <c r="H328" s="318">
        <v>98.294175999999993</v>
      </c>
      <c r="I328" s="319">
        <v>0</v>
      </c>
      <c r="J328" s="318">
        <v>0</v>
      </c>
      <c r="K328" s="318"/>
      <c r="L328" s="23">
        <f>E328+F328-H328+I328-J328</f>
        <v>3229.2398240000002</v>
      </c>
      <c r="M328" s="358"/>
    </row>
    <row r="329" spans="1:14" ht="26.25" customHeight="1" x14ac:dyDescent="0.25">
      <c r="A329" s="397" t="s">
        <v>195</v>
      </c>
      <c r="B329" s="175" t="s">
        <v>194</v>
      </c>
      <c r="C329" s="112">
        <v>113</v>
      </c>
      <c r="D329" s="176">
        <v>15</v>
      </c>
      <c r="E329" s="23">
        <v>3169.08</v>
      </c>
      <c r="F329" s="70">
        <f>E329*0.05</f>
        <v>158.45400000000001</v>
      </c>
      <c r="G329" s="70"/>
      <c r="H329" s="318">
        <v>98.294175999999993</v>
      </c>
      <c r="I329" s="319">
        <v>0</v>
      </c>
      <c r="J329" s="318">
        <v>0</v>
      </c>
      <c r="K329" s="318"/>
      <c r="L329" s="23">
        <f>E329+F329-H329+I329-J329</f>
        <v>3229.2398240000002</v>
      </c>
      <c r="M329" s="358"/>
      <c r="N329" s="76"/>
    </row>
    <row r="330" spans="1:14" ht="20.25" customHeight="1" thickBot="1" x14ac:dyDescent="0.3">
      <c r="A330" s="398"/>
      <c r="B330" s="371"/>
      <c r="D330" s="368" t="s">
        <v>27</v>
      </c>
      <c r="E330" s="208">
        <f>SUM(E322:E329)</f>
        <v>24238.645500000006</v>
      </c>
      <c r="F330" s="208">
        <f>SUM(F322:F329)</f>
        <v>1211.9322749999999</v>
      </c>
      <c r="G330" s="208"/>
      <c r="H330" s="208">
        <f>SUM(H322:H329)</f>
        <v>563.93072640000003</v>
      </c>
      <c r="I330" s="208">
        <f>SUM(I322:I329)</f>
        <v>0</v>
      </c>
      <c r="J330" s="208">
        <f>SUM(J322:J329)</f>
        <v>0</v>
      </c>
      <c r="K330" s="208">
        <f>SUM(K322:K329)</f>
        <v>0</v>
      </c>
      <c r="L330" s="208">
        <f>SUM(L322:L329)</f>
        <v>24886.647048600003</v>
      </c>
      <c r="M330" s="358"/>
    </row>
    <row r="331" spans="1:14" ht="20.25" customHeight="1" x14ac:dyDescent="0.25">
      <c r="A331" s="398"/>
      <c r="B331" s="371"/>
      <c r="C331" s="106"/>
      <c r="D331" s="365"/>
      <c r="E331" s="198"/>
      <c r="F331" s="399"/>
      <c r="G331" s="399"/>
      <c r="H331" s="198"/>
      <c r="I331" s="199"/>
      <c r="J331" s="198"/>
      <c r="K331" s="198"/>
      <c r="L331" s="357"/>
      <c r="M331" s="358"/>
    </row>
    <row r="332" spans="1:14" ht="20.25" customHeight="1" x14ac:dyDescent="0.25">
      <c r="A332" s="364" t="s">
        <v>196</v>
      </c>
      <c r="B332" s="364"/>
      <c r="C332" s="364"/>
      <c r="D332" s="364"/>
      <c r="E332" s="364"/>
      <c r="F332" s="364"/>
      <c r="G332" s="364"/>
      <c r="H332" s="364"/>
      <c r="I332" s="364"/>
      <c r="J332" s="364"/>
      <c r="K332" s="364"/>
      <c r="L332" s="364"/>
      <c r="M332" s="358"/>
    </row>
    <row r="333" spans="1:14" ht="20.25" customHeight="1" x14ac:dyDescent="0.25">
      <c r="A333" s="11" t="str">
        <f>A320</f>
        <v>PERIODO DEL 1 AL 15 DE FEBRRO DE 2019</v>
      </c>
      <c r="B333" s="63"/>
      <c r="C333" s="365"/>
      <c r="D333" s="366"/>
      <c r="E333" s="198"/>
      <c r="F333" s="199"/>
      <c r="G333" s="199"/>
      <c r="H333" s="198"/>
      <c r="I333" s="199"/>
      <c r="J333" s="198"/>
      <c r="K333" s="198"/>
      <c r="L333" s="198"/>
      <c r="M333" s="358"/>
    </row>
    <row r="334" spans="1:14" ht="22.5" x14ac:dyDescent="0.25">
      <c r="A334" s="13" t="s">
        <v>5</v>
      </c>
      <c r="B334" s="14" t="s">
        <v>6</v>
      </c>
      <c r="C334" s="13" t="s">
        <v>7</v>
      </c>
      <c r="D334" s="13" t="s">
        <v>8</v>
      </c>
      <c r="E334" s="13" t="s">
        <v>9</v>
      </c>
      <c r="F334" s="15" t="s">
        <v>10</v>
      </c>
      <c r="G334" s="16" t="s">
        <v>11</v>
      </c>
      <c r="H334" s="13" t="s">
        <v>12</v>
      </c>
      <c r="I334" s="17" t="s">
        <v>13</v>
      </c>
      <c r="J334" s="18" t="s">
        <v>14</v>
      </c>
      <c r="K334" s="18" t="s">
        <v>15</v>
      </c>
      <c r="L334" s="19" t="s">
        <v>16</v>
      </c>
    </row>
    <row r="335" spans="1:14" ht="26.25" customHeight="1" x14ac:dyDescent="0.25">
      <c r="A335" s="400" t="s">
        <v>197</v>
      </c>
      <c r="B335" s="367" t="s">
        <v>198</v>
      </c>
      <c r="C335" s="112">
        <v>113</v>
      </c>
      <c r="D335" s="170">
        <v>15</v>
      </c>
      <c r="E335" s="23">
        <v>2261.37</v>
      </c>
      <c r="F335" s="70">
        <f>E335*0.05</f>
        <v>113.0685</v>
      </c>
      <c r="G335" s="70"/>
      <c r="H335" s="73">
        <v>0</v>
      </c>
      <c r="I335" s="74">
        <v>42.74</v>
      </c>
      <c r="J335" s="73">
        <v>0</v>
      </c>
      <c r="K335" s="73"/>
      <c r="L335" s="23">
        <f>E335+F335-H335+I335-J335-K335</f>
        <v>2417.1784999999995</v>
      </c>
    </row>
    <row r="336" spans="1:14" ht="26.25" customHeight="1" x14ac:dyDescent="0.25">
      <c r="A336" s="28" t="s">
        <v>199</v>
      </c>
      <c r="B336" s="367" t="s">
        <v>200</v>
      </c>
      <c r="C336" s="112">
        <v>113</v>
      </c>
      <c r="D336" s="170">
        <v>15</v>
      </c>
      <c r="E336" s="23">
        <v>1029.99</v>
      </c>
      <c r="F336" s="70">
        <f>E336*0.05</f>
        <v>51.499500000000005</v>
      </c>
      <c r="G336" s="70"/>
      <c r="H336" s="287">
        <v>0</v>
      </c>
      <c r="I336" s="288">
        <v>147.50008</v>
      </c>
      <c r="J336" s="287">
        <v>0</v>
      </c>
      <c r="K336" s="287"/>
      <c r="L336" s="23">
        <f>E336+F336-H336+I336-J336-K336</f>
        <v>1228.9895799999999</v>
      </c>
    </row>
    <row r="337" spans="1:15" x14ac:dyDescent="0.25">
      <c r="A337" s="26"/>
      <c r="B337" s="401"/>
      <c r="C337" s="26"/>
      <c r="D337" s="26"/>
      <c r="E337" s="26"/>
      <c r="F337" s="402"/>
      <c r="G337" s="402"/>
      <c r="H337" s="26"/>
      <c r="I337" s="402"/>
      <c r="J337" s="26"/>
      <c r="K337" s="26"/>
      <c r="L337" s="26"/>
      <c r="M337" s="358"/>
    </row>
    <row r="338" spans="1:15" ht="15.75" thickBot="1" x14ac:dyDescent="0.3">
      <c r="A338" s="370"/>
      <c r="B338" s="371"/>
      <c r="C338" s="372"/>
      <c r="D338" s="368" t="s">
        <v>27</v>
      </c>
      <c r="E338" s="208">
        <f>SUM(E335:E337)</f>
        <v>3291.3599999999997</v>
      </c>
      <c r="F338" s="403">
        <f>SUM(F335:F337)</f>
        <v>164.56800000000001</v>
      </c>
      <c r="G338" s="403"/>
      <c r="H338" s="208">
        <f t="shared" ref="H338:L338" si="19">SUM(H335:H337)</f>
        <v>0</v>
      </c>
      <c r="I338" s="403">
        <f t="shared" si="19"/>
        <v>190.24008000000001</v>
      </c>
      <c r="J338" s="208">
        <f t="shared" si="19"/>
        <v>0</v>
      </c>
      <c r="K338" s="208"/>
      <c r="L338" s="208">
        <f t="shared" si="19"/>
        <v>3646.1680799999995</v>
      </c>
      <c r="M338" s="358"/>
    </row>
    <row r="339" spans="1:15" x14ac:dyDescent="0.25">
      <c r="A339" s="40"/>
      <c r="B339" s="83"/>
      <c r="C339" s="33"/>
      <c r="D339" s="47"/>
      <c r="E339" s="47"/>
      <c r="H339" s="47"/>
      <c r="I339" s="86"/>
      <c r="J339" s="47"/>
      <c r="K339" s="47"/>
      <c r="L339" s="47"/>
      <c r="M339" s="358"/>
    </row>
    <row r="340" spans="1:15" s="51" customFormat="1" x14ac:dyDescent="0.25">
      <c r="A340" s="40"/>
      <c r="B340" s="404"/>
      <c r="C340" s="405"/>
      <c r="D340" s="43"/>
      <c r="E340" s="406"/>
      <c r="F340" s="407"/>
      <c r="G340" s="407"/>
      <c r="H340" s="406"/>
      <c r="I340" s="407"/>
      <c r="J340" s="406"/>
      <c r="K340" s="406"/>
      <c r="L340" s="406"/>
      <c r="M340" s="2"/>
      <c r="N340"/>
      <c r="O340"/>
    </row>
    <row r="341" spans="1:15" s="51" customFormat="1" x14ac:dyDescent="0.25">
      <c r="A341" s="40"/>
      <c r="B341" s="83"/>
      <c r="C341" s="33"/>
      <c r="D341" s="220"/>
      <c r="E341" s="47"/>
      <c r="F341" s="85"/>
      <c r="G341" s="85"/>
      <c r="H341" s="47"/>
      <c r="I341" s="86"/>
      <c r="J341" s="47"/>
      <c r="K341" s="47"/>
      <c r="L341" s="47"/>
      <c r="M341" s="2"/>
      <c r="N341"/>
      <c r="O341"/>
    </row>
    <row r="342" spans="1:15" s="51" customFormat="1" x14ac:dyDescent="0.25">
      <c r="A342" s="40"/>
      <c r="B342" s="83"/>
      <c r="C342" s="33"/>
      <c r="D342" s="47"/>
      <c r="E342" s="47"/>
      <c r="F342" s="85"/>
      <c r="G342" s="85"/>
      <c r="H342" s="47"/>
      <c r="I342" s="86"/>
      <c r="J342" s="47"/>
      <c r="K342" s="47"/>
      <c r="L342" s="47"/>
      <c r="M342" s="2"/>
      <c r="N342"/>
      <c r="O342"/>
    </row>
    <row r="343" spans="1:15" s="51" customFormat="1" ht="15.75" thickBot="1" x14ac:dyDescent="0.3">
      <c r="A343" s="40"/>
      <c r="B343" s="41"/>
      <c r="C343" s="42"/>
      <c r="D343" s="43"/>
      <c r="E343" s="43"/>
      <c r="F343" s="44"/>
      <c r="G343" s="44"/>
      <c r="H343" s="45"/>
      <c r="I343" s="46"/>
      <c r="J343" s="47"/>
      <c r="K343" s="47"/>
      <c r="L343" s="43"/>
      <c r="M343" s="2"/>
      <c r="N343"/>
      <c r="O343"/>
    </row>
    <row r="344" spans="1:15" s="2" customFormat="1" x14ac:dyDescent="0.25">
      <c r="A344" s="40"/>
      <c r="B344" s="48"/>
      <c r="C344" s="48"/>
      <c r="D344" s="48"/>
      <c r="E344" s="49" t="s">
        <v>55</v>
      </c>
      <c r="F344" s="50"/>
      <c r="G344" s="50"/>
      <c r="H344" s="50"/>
      <c r="I344" s="49"/>
      <c r="J344" s="47"/>
      <c r="K344" s="47"/>
      <c r="L344" s="425" t="s">
        <v>29</v>
      </c>
      <c r="N344"/>
      <c r="O344"/>
    </row>
    <row r="345" spans="1:15" s="51" customFormat="1" x14ac:dyDescent="0.25">
      <c r="A345" s="40"/>
      <c r="B345" s="52"/>
      <c r="C345" s="52"/>
      <c r="D345" s="52"/>
      <c r="E345" s="52" t="s">
        <v>30</v>
      </c>
      <c r="F345" s="52"/>
      <c r="G345" s="52"/>
      <c r="H345" s="52"/>
      <c r="I345" s="52"/>
      <c r="J345" s="47"/>
      <c r="K345" s="47"/>
      <c r="L345" s="33" t="s">
        <v>31</v>
      </c>
      <c r="M345" s="2"/>
      <c r="N345"/>
      <c r="O345"/>
    </row>
    <row r="346" spans="1:15" s="51" customFormat="1" x14ac:dyDescent="0.25">
      <c r="A346" s="40"/>
      <c r="B346" s="54"/>
      <c r="C346" s="33"/>
      <c r="D346" s="47"/>
      <c r="E346" s="33"/>
      <c r="F346" s="55"/>
      <c r="G346" s="55"/>
      <c r="H346" s="33"/>
      <c r="I346" s="55"/>
      <c r="J346" s="47"/>
      <c r="K346" s="47"/>
      <c r="L346" s="33"/>
      <c r="M346" s="2"/>
      <c r="N346"/>
      <c r="O346"/>
    </row>
    <row r="347" spans="1:15" s="51" customFormat="1" x14ac:dyDescent="0.25">
      <c r="A347" s="40"/>
      <c r="B347" s="54"/>
      <c r="C347" s="33"/>
      <c r="D347" s="47"/>
      <c r="E347" s="33"/>
      <c r="F347" s="55"/>
      <c r="G347" s="55"/>
      <c r="H347" s="33"/>
      <c r="I347" s="55"/>
      <c r="J347" s="47"/>
      <c r="K347" s="47"/>
      <c r="L347" s="33"/>
      <c r="M347" s="2"/>
      <c r="N347"/>
      <c r="O347"/>
    </row>
    <row r="348" spans="1:15" s="51" customFormat="1" x14ac:dyDescent="0.25">
      <c r="A348" s="40"/>
      <c r="B348" s="54"/>
      <c r="C348" s="33"/>
      <c r="D348" s="47"/>
      <c r="E348" s="33"/>
      <c r="F348" s="55"/>
      <c r="G348" s="55"/>
      <c r="H348" s="33"/>
      <c r="I348" s="55"/>
      <c r="J348" s="47"/>
      <c r="K348" s="47"/>
      <c r="L348" s="33"/>
      <c r="M348" s="2"/>
      <c r="N348"/>
      <c r="O348"/>
    </row>
    <row r="349" spans="1:15" s="51" customFormat="1" x14ac:dyDescent="0.25">
      <c r="A349" s="40"/>
      <c r="B349" s="54"/>
      <c r="C349" s="33"/>
      <c r="D349" s="47"/>
      <c r="E349" s="33"/>
      <c r="F349" s="55"/>
      <c r="G349" s="55"/>
      <c r="H349" s="33"/>
      <c r="I349" s="55"/>
      <c r="J349" s="47"/>
      <c r="K349" s="47"/>
      <c r="L349" s="33"/>
      <c r="M349" s="2"/>
      <c r="N349"/>
      <c r="O349"/>
    </row>
    <row r="350" spans="1:15" s="51" customFormat="1" x14ac:dyDescent="0.25">
      <c r="A350" s="40"/>
      <c r="B350" s="54"/>
      <c r="C350" s="33"/>
      <c r="D350" s="47"/>
      <c r="E350" s="33"/>
      <c r="F350" s="55"/>
      <c r="G350" s="55"/>
      <c r="H350" s="33"/>
      <c r="I350" s="55"/>
      <c r="J350" s="47"/>
      <c r="K350" s="47"/>
      <c r="L350" s="33"/>
      <c r="M350" s="2"/>
      <c r="N350"/>
      <c r="O350"/>
    </row>
    <row r="351" spans="1:15" ht="29.25" x14ac:dyDescent="0.5">
      <c r="A351" s="1" t="s">
        <v>0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5" ht="23.25" x14ac:dyDescent="0.35">
      <c r="A352" s="3" t="s">
        <v>1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4" ht="23.25" x14ac:dyDescent="0.35">
      <c r="A353" s="394"/>
      <c r="B353" s="395"/>
      <c r="C353" s="394"/>
      <c r="D353" s="394"/>
      <c r="E353" s="394"/>
      <c r="F353" s="394"/>
      <c r="G353" s="394"/>
      <c r="H353" s="394"/>
      <c r="I353" s="394"/>
      <c r="J353" s="394"/>
      <c r="K353" s="394"/>
      <c r="L353" s="394"/>
    </row>
    <row r="354" spans="1:14" ht="15.75" x14ac:dyDescent="0.25">
      <c r="A354" s="364" t="s">
        <v>201</v>
      </c>
      <c r="B354" s="364"/>
      <c r="C354" s="364"/>
      <c r="D354" s="364"/>
      <c r="E354" s="364"/>
      <c r="F354" s="364"/>
      <c r="G354" s="364"/>
      <c r="H354" s="364"/>
      <c r="I354" s="364"/>
      <c r="J354" s="364"/>
      <c r="K354" s="364"/>
      <c r="L354" s="364"/>
      <c r="M354" s="396"/>
    </row>
    <row r="355" spans="1:14" x14ac:dyDescent="0.25">
      <c r="A355" s="11" t="str">
        <f>A333</f>
        <v>PERIODO DEL 1 AL 15 DE FEBRRO DE 2019</v>
      </c>
      <c r="B355" s="63"/>
      <c r="C355" s="365"/>
      <c r="D355" s="366"/>
      <c r="E355" s="198"/>
      <c r="F355" s="199"/>
      <c r="G355" s="199"/>
      <c r="H355" s="198"/>
      <c r="I355" s="199"/>
      <c r="J355" s="198"/>
      <c r="K355" s="198"/>
      <c r="L355" s="198"/>
      <c r="M355" s="396"/>
    </row>
    <row r="356" spans="1:14" ht="22.5" x14ac:dyDescent="0.25">
      <c r="A356" s="13" t="s">
        <v>5</v>
      </c>
      <c r="B356" s="14" t="s">
        <v>6</v>
      </c>
      <c r="C356" s="13" t="s">
        <v>7</v>
      </c>
      <c r="D356" s="13" t="s">
        <v>8</v>
      </c>
      <c r="E356" s="13" t="s">
        <v>9</v>
      </c>
      <c r="F356" s="15" t="s">
        <v>10</v>
      </c>
      <c r="G356" s="16" t="s">
        <v>11</v>
      </c>
      <c r="H356" s="13" t="s">
        <v>12</v>
      </c>
      <c r="I356" s="17" t="s">
        <v>13</v>
      </c>
      <c r="J356" s="18" t="s">
        <v>14</v>
      </c>
      <c r="K356" s="18" t="s">
        <v>15</v>
      </c>
      <c r="L356" s="19" t="s">
        <v>16</v>
      </c>
    </row>
    <row r="357" spans="1:14" ht="26.25" customHeight="1" x14ac:dyDescent="0.25">
      <c r="A357" s="153" t="s">
        <v>202</v>
      </c>
      <c r="B357" s="367" t="s">
        <v>203</v>
      </c>
      <c r="C357" s="112">
        <v>113</v>
      </c>
      <c r="D357" s="176">
        <v>15</v>
      </c>
      <c r="E357" s="23">
        <v>2904</v>
      </c>
      <c r="F357" s="70">
        <f>E357*0.05</f>
        <v>145.20000000000002</v>
      </c>
      <c r="G357" s="70"/>
      <c r="H357" s="287">
        <v>49.2</v>
      </c>
      <c r="I357" s="288">
        <v>0</v>
      </c>
      <c r="J357" s="285">
        <v>0</v>
      </c>
      <c r="K357" s="285"/>
      <c r="L357" s="23">
        <f>E357+F357-H357+I357-J357</f>
        <v>3000</v>
      </c>
      <c r="N357" s="29" t="s">
        <v>187</v>
      </c>
    </row>
    <row r="358" spans="1:14" ht="20.25" customHeight="1" thickBot="1" x14ac:dyDescent="0.3">
      <c r="B358" s="371"/>
      <c r="D358" s="368" t="s">
        <v>27</v>
      </c>
      <c r="E358" s="208">
        <f t="shared" ref="E358:L358" si="20">SUM(E357:E357)</f>
        <v>2904</v>
      </c>
      <c r="F358" s="208">
        <f t="shared" si="20"/>
        <v>145.20000000000002</v>
      </c>
      <c r="G358" s="208">
        <f t="shared" si="20"/>
        <v>0</v>
      </c>
      <c r="H358" s="208">
        <f t="shared" si="20"/>
        <v>49.2</v>
      </c>
      <c r="I358" s="208">
        <f t="shared" si="20"/>
        <v>0</v>
      </c>
      <c r="J358" s="208">
        <f t="shared" si="20"/>
        <v>0</v>
      </c>
      <c r="K358" s="208">
        <f t="shared" si="20"/>
        <v>0</v>
      </c>
      <c r="L358" s="208">
        <f t="shared" si="20"/>
        <v>3000</v>
      </c>
      <c r="M358" s="358"/>
    </row>
    <row r="359" spans="1:14" ht="20.25" customHeight="1" x14ac:dyDescent="0.25">
      <c r="A359" s="398"/>
      <c r="B359" s="371"/>
      <c r="C359" s="106"/>
      <c r="D359" s="365"/>
      <c r="E359" s="198"/>
      <c r="F359" s="399"/>
      <c r="G359" s="399"/>
      <c r="H359" s="198"/>
      <c r="I359" s="199"/>
      <c r="J359" s="198"/>
      <c r="K359" s="198"/>
      <c r="L359" s="357"/>
      <c r="M359" s="358"/>
    </row>
    <row r="360" spans="1:14" ht="20.25" customHeight="1" x14ac:dyDescent="0.25">
      <c r="A360" s="398"/>
      <c r="B360" s="371"/>
      <c r="C360" s="106"/>
      <c r="D360" s="365"/>
      <c r="E360" s="198"/>
      <c r="F360" s="399"/>
      <c r="G360" s="399"/>
      <c r="H360" s="198"/>
      <c r="I360" s="199"/>
      <c r="J360" s="198"/>
      <c r="K360" s="198"/>
      <c r="L360" s="357"/>
      <c r="M360" s="358"/>
    </row>
    <row r="361" spans="1:14" ht="15.75" x14ac:dyDescent="0.25">
      <c r="A361" s="364" t="s">
        <v>204</v>
      </c>
      <c r="B361" s="364"/>
      <c r="C361" s="364"/>
      <c r="D361" s="364"/>
      <c r="E361" s="364"/>
      <c r="F361" s="364"/>
      <c r="G361" s="364"/>
      <c r="H361" s="364"/>
      <c r="I361" s="364"/>
      <c r="J361" s="364"/>
      <c r="K361" s="364"/>
      <c r="L361" s="364"/>
      <c r="M361" s="396"/>
    </row>
    <row r="362" spans="1:14" x14ac:dyDescent="0.25">
      <c r="A362" s="11" t="str">
        <f>A333</f>
        <v>PERIODO DEL 1 AL 15 DE FEBRRO DE 2019</v>
      </c>
      <c r="B362" s="63"/>
      <c r="C362" s="365"/>
      <c r="D362" s="366"/>
      <c r="E362" s="198"/>
      <c r="F362" s="199"/>
      <c r="G362" s="199"/>
      <c r="H362" s="198"/>
      <c r="I362" s="199"/>
      <c r="J362" s="198"/>
      <c r="K362" s="198"/>
      <c r="L362" s="198"/>
      <c r="M362" s="396"/>
    </row>
    <row r="363" spans="1:14" ht="22.5" x14ac:dyDescent="0.25">
      <c r="A363" s="13" t="s">
        <v>5</v>
      </c>
      <c r="B363" s="14" t="s">
        <v>6</v>
      </c>
      <c r="C363" s="13" t="s">
        <v>7</v>
      </c>
      <c r="D363" s="13" t="s">
        <v>8</v>
      </c>
      <c r="E363" s="13" t="s">
        <v>9</v>
      </c>
      <c r="F363" s="15" t="s">
        <v>10</v>
      </c>
      <c r="G363" s="16" t="s">
        <v>11</v>
      </c>
      <c r="H363" s="13" t="s">
        <v>12</v>
      </c>
      <c r="I363" s="17" t="s">
        <v>13</v>
      </c>
      <c r="J363" s="18" t="s">
        <v>14</v>
      </c>
      <c r="K363" s="18" t="s">
        <v>15</v>
      </c>
      <c r="L363" s="19" t="s">
        <v>16</v>
      </c>
    </row>
    <row r="364" spans="1:14" ht="26.25" customHeight="1" x14ac:dyDescent="0.25">
      <c r="A364" s="153" t="s">
        <v>205</v>
      </c>
      <c r="B364" s="367" t="s">
        <v>206</v>
      </c>
      <c r="C364" s="112">
        <v>113</v>
      </c>
      <c r="D364" s="170">
        <v>15</v>
      </c>
      <c r="E364" s="23">
        <v>4120.91</v>
      </c>
      <c r="F364" s="70">
        <f>E364*0.05</f>
        <v>206.0455</v>
      </c>
      <c r="G364" s="70"/>
      <c r="H364" s="73">
        <v>326.95999999999998</v>
      </c>
      <c r="I364" s="74">
        <v>0</v>
      </c>
      <c r="J364" s="73">
        <v>0</v>
      </c>
      <c r="K364" s="73"/>
      <c r="L364" s="23">
        <f>E364+F364-H364+I364-J364</f>
        <v>3999.9955</v>
      </c>
    </row>
    <row r="365" spans="1:14" ht="26.25" customHeight="1" x14ac:dyDescent="0.25">
      <c r="A365" s="174" t="s">
        <v>207</v>
      </c>
      <c r="B365" s="367" t="s">
        <v>206</v>
      </c>
      <c r="C365" s="112">
        <v>113</v>
      </c>
      <c r="D365" s="176">
        <v>15</v>
      </c>
      <c r="E365" s="23">
        <v>3142.53</v>
      </c>
      <c r="F365" s="70">
        <f>E365*0.05</f>
        <v>157.12650000000002</v>
      </c>
      <c r="G365" s="70"/>
      <c r="H365" s="73">
        <v>95.405536000000012</v>
      </c>
      <c r="I365" s="74">
        <v>0</v>
      </c>
      <c r="J365" s="73">
        <v>0</v>
      </c>
      <c r="K365" s="73"/>
      <c r="L365" s="23">
        <f>E365+F365-H365+I365-J365</f>
        <v>3204.2509639999998</v>
      </c>
      <c r="N365" s="29" t="s">
        <v>187</v>
      </c>
    </row>
    <row r="366" spans="1:14" ht="20.25" customHeight="1" thickBot="1" x14ac:dyDescent="0.3">
      <c r="A366" s="398"/>
      <c r="B366" s="371"/>
      <c r="D366" s="368" t="s">
        <v>27</v>
      </c>
      <c r="E366" s="208">
        <f t="shared" ref="E366:L366" si="21">SUM(E364:E365)</f>
        <v>7263.4400000000005</v>
      </c>
      <c r="F366" s="403">
        <f t="shared" si="21"/>
        <v>363.17200000000003</v>
      </c>
      <c r="G366" s="403"/>
      <c r="H366" s="208">
        <f t="shared" si="21"/>
        <v>422.36553600000002</v>
      </c>
      <c r="I366" s="403">
        <f t="shared" si="21"/>
        <v>0</v>
      </c>
      <c r="J366" s="208">
        <f t="shared" si="21"/>
        <v>0</v>
      </c>
      <c r="K366" s="208"/>
      <c r="L366" s="208">
        <f t="shared" si="21"/>
        <v>7204.2464639999998</v>
      </c>
      <c r="M366" s="358"/>
    </row>
    <row r="367" spans="1:14" ht="20.25" customHeight="1" x14ac:dyDescent="0.25">
      <c r="A367" s="398"/>
      <c r="B367" s="371"/>
      <c r="C367" s="106"/>
      <c r="D367" s="365"/>
      <c r="E367" s="198"/>
      <c r="F367" s="399"/>
      <c r="G367" s="399"/>
      <c r="H367" s="198"/>
      <c r="I367" s="199"/>
      <c r="J367" s="198"/>
      <c r="K367" s="198"/>
      <c r="L367" s="357"/>
      <c r="M367" s="358"/>
    </row>
    <row r="368" spans="1:14" ht="15.75" thickBot="1" x14ac:dyDescent="0.3">
      <c r="A368" s="40"/>
      <c r="B368" s="83"/>
      <c r="C368" s="33"/>
      <c r="D368" s="47"/>
      <c r="E368" s="47"/>
      <c r="H368" s="47"/>
      <c r="I368" s="86"/>
      <c r="J368" s="47"/>
      <c r="K368" s="47"/>
      <c r="L368" s="47"/>
      <c r="M368" s="358"/>
    </row>
    <row r="369" spans="1:15" ht="15.75" thickBot="1" x14ac:dyDescent="0.3">
      <c r="A369" s="40"/>
      <c r="B369" s="408" t="s">
        <v>208</v>
      </c>
      <c r="C369" s="409"/>
      <c r="D369" s="410">
        <v>91</v>
      </c>
      <c r="E369" s="411"/>
      <c r="F369" s="412"/>
      <c r="G369" s="412"/>
      <c r="H369" s="411"/>
      <c r="I369" s="413"/>
      <c r="J369" s="411"/>
      <c r="K369" s="411"/>
      <c r="L369" s="414"/>
      <c r="M369"/>
    </row>
    <row r="370" spans="1:15" s="51" customFormat="1" ht="15.75" thickBot="1" x14ac:dyDescent="0.3">
      <c r="A370" s="40"/>
      <c r="B370" s="415" t="s">
        <v>209</v>
      </c>
      <c r="C370" s="416"/>
      <c r="D370" s="416"/>
      <c r="E370" s="417">
        <f t="shared" ref="E370:L370" si="22">+E358+E338+E330+E311+E299+E290+E275+E267+E253+E246+E238+E216+E204+E180+E152+E145+E138+E119+E111+E104+E82+E71+E55+E49+E41+E34+E16+E366</f>
        <v>277850.24549999996</v>
      </c>
      <c r="F370" s="417">
        <f t="shared" si="22"/>
        <v>13892.513275000001</v>
      </c>
      <c r="G370" s="417">
        <f t="shared" si="22"/>
        <v>0</v>
      </c>
      <c r="H370" s="417">
        <f t="shared" si="22"/>
        <v>11454.204694399998</v>
      </c>
      <c r="I370" s="417">
        <f t="shared" si="22"/>
        <v>2141.7074080000002</v>
      </c>
      <c r="J370" s="417">
        <f t="shared" si="22"/>
        <v>0</v>
      </c>
      <c r="K370" s="417">
        <f t="shared" si="22"/>
        <v>1395</v>
      </c>
      <c r="L370" s="417">
        <f t="shared" si="22"/>
        <v>281035.26148859999</v>
      </c>
      <c r="M370"/>
      <c r="N370"/>
    </row>
    <row r="371" spans="1:15" s="51" customFormat="1" x14ac:dyDescent="0.25">
      <c r="A371" s="40"/>
      <c r="B371" s="83"/>
      <c r="C371" s="33"/>
      <c r="D371" s="47"/>
      <c r="E371" s="47"/>
      <c r="F371" s="85"/>
      <c r="G371" s="85"/>
      <c r="H371" s="47"/>
      <c r="I371" s="86"/>
      <c r="J371" s="47"/>
      <c r="K371" s="47"/>
      <c r="L371" s="47"/>
      <c r="M371" s="2"/>
      <c r="N371"/>
      <c r="O371"/>
    </row>
    <row r="372" spans="1:15" s="51" customFormat="1" x14ac:dyDescent="0.25">
      <c r="A372" s="40"/>
      <c r="B372" s="83"/>
      <c r="C372" s="33"/>
      <c r="D372" s="47"/>
      <c r="E372" s="47"/>
      <c r="F372" s="85"/>
      <c r="G372" s="85"/>
      <c r="H372" s="47"/>
      <c r="I372" s="86"/>
      <c r="J372" s="47"/>
      <c r="K372" s="47"/>
      <c r="L372" s="47"/>
      <c r="M372" s="2"/>
      <c r="N372"/>
      <c r="O372"/>
    </row>
    <row r="373" spans="1:15" s="51" customFormat="1" x14ac:dyDescent="0.25">
      <c r="A373" s="40"/>
      <c r="B373" s="83"/>
      <c r="C373" s="33"/>
      <c r="D373" s="47"/>
      <c r="E373" s="47"/>
      <c r="F373" s="85"/>
      <c r="G373" s="85"/>
      <c r="H373" s="47"/>
      <c r="I373" s="86"/>
      <c r="J373" s="47"/>
      <c r="K373" s="47"/>
      <c r="L373" s="47"/>
      <c r="M373" s="2"/>
      <c r="N373"/>
      <c r="O373"/>
    </row>
    <row r="374" spans="1:15" s="51" customFormat="1" ht="15.75" thickBot="1" x14ac:dyDescent="0.3">
      <c r="A374" s="40"/>
      <c r="B374" s="418"/>
      <c r="C374" s="419"/>
      <c r="D374" s="420"/>
      <c r="E374" s="43"/>
      <c r="F374" s="44"/>
      <c r="G374" s="44"/>
      <c r="H374" s="45"/>
      <c r="I374" s="46"/>
      <c r="J374" s="47"/>
      <c r="K374" s="47"/>
      <c r="L374" s="43"/>
      <c r="M374" s="2"/>
      <c r="N374"/>
      <c r="O374"/>
    </row>
    <row r="375" spans="1:15" s="2" customFormat="1" x14ac:dyDescent="0.25">
      <c r="A375" s="40"/>
      <c r="B375" s="48"/>
      <c r="C375" s="48"/>
      <c r="D375" s="48"/>
      <c r="E375" s="49" t="s">
        <v>55</v>
      </c>
      <c r="F375" s="50"/>
      <c r="G375" s="50"/>
      <c r="H375" s="50"/>
      <c r="I375" s="49"/>
      <c r="J375" s="47"/>
      <c r="K375" s="47"/>
      <c r="L375" s="425" t="s">
        <v>29</v>
      </c>
      <c r="N375"/>
      <c r="O375"/>
    </row>
    <row r="376" spans="1:15" s="51" customFormat="1" x14ac:dyDescent="0.25">
      <c r="A376" s="40"/>
      <c r="B376" s="52"/>
      <c r="C376" s="52"/>
      <c r="D376" s="52"/>
      <c r="E376" s="52" t="s">
        <v>30</v>
      </c>
      <c r="F376" s="52"/>
      <c r="G376" s="52"/>
      <c r="H376" s="52"/>
      <c r="I376" s="52"/>
      <c r="J376" s="47"/>
      <c r="K376" s="47"/>
      <c r="L376" s="33" t="s">
        <v>31</v>
      </c>
      <c r="M376" s="2"/>
      <c r="N376"/>
      <c r="O376"/>
    </row>
    <row r="377" spans="1:15" s="51" customFormat="1" x14ac:dyDescent="0.25">
      <c r="A377" s="40"/>
      <c r="B377" s="83"/>
      <c r="C377" s="33"/>
      <c r="D377" s="47"/>
      <c r="E377" s="47"/>
      <c r="F377" s="85"/>
      <c r="G377" s="85"/>
      <c r="H377" s="47"/>
      <c r="I377" s="86"/>
      <c r="J377" s="43"/>
      <c r="K377" s="43"/>
      <c r="L377" s="421"/>
      <c r="M377" s="2"/>
      <c r="N377"/>
      <c r="O377"/>
    </row>
    <row r="378" spans="1:15" s="51" customFormat="1" x14ac:dyDescent="0.25">
      <c r="A378" s="40"/>
      <c r="B378" s="83"/>
      <c r="C378" s="33"/>
      <c r="D378" s="47"/>
      <c r="E378" s="47"/>
      <c r="F378" s="85"/>
      <c r="G378" s="85"/>
      <c r="H378" s="47"/>
      <c r="I378" s="86"/>
      <c r="J378" s="43"/>
      <c r="K378" s="43"/>
      <c r="L378" s="421"/>
      <c r="M378" s="2"/>
      <c r="N378"/>
      <c r="O378"/>
    </row>
    <row r="379" spans="1:15" s="51" customFormat="1" x14ac:dyDescent="0.25">
      <c r="A379" s="40"/>
      <c r="B379" s="83"/>
      <c r="C379" s="33"/>
      <c r="D379" s="47"/>
      <c r="E379" s="47"/>
      <c r="F379" s="85"/>
      <c r="G379" s="85"/>
      <c r="H379" s="47"/>
      <c r="I379" s="86"/>
      <c r="J379" s="43"/>
      <c r="K379" s="43"/>
      <c r="L379" s="421"/>
      <c r="M379" s="2"/>
      <c r="N379"/>
      <c r="O379"/>
    </row>
    <row r="380" spans="1:15" s="51" customFormat="1" x14ac:dyDescent="0.25">
      <c r="A380" s="40"/>
      <c r="B380" s="83"/>
      <c r="C380" s="33"/>
      <c r="D380" s="47"/>
      <c r="E380" s="47"/>
      <c r="F380" s="85"/>
      <c r="G380" s="85"/>
      <c r="H380" s="47"/>
      <c r="I380" s="86"/>
      <c r="J380" s="43"/>
      <c r="K380" s="43"/>
      <c r="L380" s="314"/>
      <c r="M380" s="2"/>
      <c r="N380"/>
      <c r="O380"/>
    </row>
    <row r="381" spans="1:15" s="51" customFormat="1" x14ac:dyDescent="0.25">
      <c r="A381" s="40"/>
      <c r="B381" s="83"/>
      <c r="C381" s="33"/>
      <c r="D381" s="47"/>
      <c r="E381" s="47"/>
      <c r="F381" s="85"/>
      <c r="G381" s="85"/>
      <c r="H381" s="47"/>
      <c r="I381" s="86"/>
      <c r="J381" s="43"/>
      <c r="K381" s="43"/>
      <c r="L381" s="421"/>
      <c r="M381" s="2"/>
      <c r="N381"/>
      <c r="O381"/>
    </row>
    <row r="382" spans="1:15" s="51" customFormat="1" x14ac:dyDescent="0.25">
      <c r="A382" s="40"/>
      <c r="B382" s="83"/>
      <c r="C382" s="33"/>
      <c r="D382" s="47"/>
      <c r="E382" s="47"/>
      <c r="F382" s="85"/>
      <c r="G382" s="85"/>
      <c r="H382" s="47"/>
      <c r="I382" s="86"/>
      <c r="J382" s="43"/>
      <c r="K382" s="43"/>
      <c r="L382" s="422"/>
      <c r="M382" s="2"/>
      <c r="N382"/>
      <c r="O382"/>
    </row>
    <row r="383" spans="1:15" s="51" customFormat="1" x14ac:dyDescent="0.25">
      <c r="A383" s="40"/>
      <c r="B383" s="83"/>
      <c r="C383" s="33"/>
      <c r="D383" s="47"/>
      <c r="E383" s="47"/>
      <c r="F383" s="85"/>
      <c r="G383" s="85"/>
      <c r="H383" s="47"/>
      <c r="I383" s="86"/>
      <c r="J383" s="43"/>
      <c r="K383" s="43"/>
      <c r="L383" s="353"/>
      <c r="M383" s="2"/>
      <c r="N383"/>
      <c r="O383"/>
    </row>
    <row r="384" spans="1:15" s="2" customFormat="1" x14ac:dyDescent="0.25">
      <c r="A384" s="40"/>
      <c r="B384" s="83"/>
      <c r="C384" s="33"/>
      <c r="D384" s="47"/>
      <c r="E384" s="47"/>
      <c r="F384" s="85"/>
      <c r="G384" s="85"/>
      <c r="H384" s="47"/>
      <c r="I384" s="86"/>
      <c r="J384" s="43"/>
      <c r="K384" s="43"/>
      <c r="L384" s="198"/>
      <c r="N384"/>
      <c r="O384"/>
    </row>
    <row r="385" spans="1:15" s="2" customFormat="1" x14ac:dyDescent="0.25">
      <c r="A385"/>
      <c r="B385" s="423"/>
      <c r="C385"/>
      <c r="D385"/>
      <c r="E385"/>
      <c r="F385" s="85"/>
      <c r="G385" s="85"/>
      <c r="H385"/>
      <c r="I385" s="85"/>
      <c r="J385" s="424"/>
      <c r="K385" s="424"/>
      <c r="L385" s="198"/>
      <c r="N385"/>
      <c r="O385"/>
    </row>
    <row r="388" spans="1:15" s="2" customFormat="1" x14ac:dyDescent="0.25">
      <c r="A388"/>
      <c r="B388" s="423"/>
      <c r="C388"/>
      <c r="D388"/>
      <c r="E388"/>
      <c r="F388" s="85"/>
      <c r="G388" s="85"/>
      <c r="H388"/>
      <c r="I388" s="85"/>
      <c r="J388"/>
      <c r="K388"/>
      <c r="L388" s="25"/>
      <c r="N388"/>
      <c r="O388"/>
    </row>
  </sheetData>
  <mergeCells count="102">
    <mergeCell ref="B375:D375"/>
    <mergeCell ref="E375:I375"/>
    <mergeCell ref="B376:D376"/>
    <mergeCell ref="E376:I376"/>
    <mergeCell ref="A351:L351"/>
    <mergeCell ref="A352:L352"/>
    <mergeCell ref="A354:L354"/>
    <mergeCell ref="A361:L361"/>
    <mergeCell ref="B369:C369"/>
    <mergeCell ref="B370:D370"/>
    <mergeCell ref="A332:L332"/>
    <mergeCell ref="B344:D344"/>
    <mergeCell ref="E344:I344"/>
    <mergeCell ref="B345:D345"/>
    <mergeCell ref="E345:I345"/>
    <mergeCell ref="B315:D315"/>
    <mergeCell ref="E315:I315"/>
    <mergeCell ref="A316:L316"/>
    <mergeCell ref="A317:L317"/>
    <mergeCell ref="A319:L319"/>
    <mergeCell ref="A294:L294"/>
    <mergeCell ref="A302:L302"/>
    <mergeCell ref="B314:D314"/>
    <mergeCell ref="E314:I314"/>
    <mergeCell ref="B280:D280"/>
    <mergeCell ref="E280:I280"/>
    <mergeCell ref="A282:L282"/>
    <mergeCell ref="A283:L283"/>
    <mergeCell ref="A285:L285"/>
    <mergeCell ref="A259:L259"/>
    <mergeCell ref="A260:L260"/>
    <mergeCell ref="A263:L263"/>
    <mergeCell ref="A270:L270"/>
    <mergeCell ref="B279:D279"/>
    <mergeCell ref="E279:I279"/>
    <mergeCell ref="B256:D256"/>
    <mergeCell ref="E256:I256"/>
    <mergeCell ref="B257:D257"/>
    <mergeCell ref="E257:I257"/>
    <mergeCell ref="A228:L228"/>
    <mergeCell ref="A229:L229"/>
    <mergeCell ref="A231:L231"/>
    <mergeCell ref="A241:L241"/>
    <mergeCell ref="A248:L248"/>
    <mergeCell ref="A207:L207"/>
    <mergeCell ref="B221:D221"/>
    <mergeCell ref="E221:I221"/>
    <mergeCell ref="B222:D222"/>
    <mergeCell ref="E222:I222"/>
    <mergeCell ref="B185:D185"/>
    <mergeCell ref="E185:I185"/>
    <mergeCell ref="A195:L195"/>
    <mergeCell ref="A196:L196"/>
    <mergeCell ref="A199:L199"/>
    <mergeCell ref="A162:L162"/>
    <mergeCell ref="A163:L163"/>
    <mergeCell ref="A165:L165"/>
    <mergeCell ref="B184:D184"/>
    <mergeCell ref="E184:I184"/>
    <mergeCell ref="B158:D158"/>
    <mergeCell ref="E158:I158"/>
    <mergeCell ref="B159:D159"/>
    <mergeCell ref="E159:I159"/>
    <mergeCell ref="A128:L128"/>
    <mergeCell ref="A129:L129"/>
    <mergeCell ref="A131:J131"/>
    <mergeCell ref="A140:J140"/>
    <mergeCell ref="A147:L147"/>
    <mergeCell ref="B125:D125"/>
    <mergeCell ref="E125:I125"/>
    <mergeCell ref="B126:D126"/>
    <mergeCell ref="E126:I126"/>
    <mergeCell ref="A94:L94"/>
    <mergeCell ref="A95:L95"/>
    <mergeCell ref="A97:L97"/>
    <mergeCell ref="A106:L106"/>
    <mergeCell ref="A115:L115"/>
    <mergeCell ref="A73:L73"/>
    <mergeCell ref="B88:D88"/>
    <mergeCell ref="E88:I88"/>
    <mergeCell ref="B89:D89"/>
    <mergeCell ref="E89:I89"/>
    <mergeCell ref="B59:D59"/>
    <mergeCell ref="E59:I59"/>
    <mergeCell ref="A61:L61"/>
    <mergeCell ref="A62:L62"/>
    <mergeCell ref="A64:L64"/>
    <mergeCell ref="A36:L36"/>
    <mergeCell ref="A42:J42"/>
    <mergeCell ref="A50:L50"/>
    <mergeCell ref="B58:D58"/>
    <mergeCell ref="E58:I58"/>
    <mergeCell ref="B22:D22"/>
    <mergeCell ref="E22:I22"/>
    <mergeCell ref="A26:L26"/>
    <mergeCell ref="A27:L27"/>
    <mergeCell ref="A29:L29"/>
    <mergeCell ref="A1:L1"/>
    <mergeCell ref="A2:L2"/>
    <mergeCell ref="A4:L4"/>
    <mergeCell ref="B21:D21"/>
    <mergeCell ref="E21:I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7" max="16383" man="1"/>
    <brk id="161" max="16383" man="1"/>
    <brk id="194" max="16383" man="1"/>
    <brk id="258" max="16383" man="1"/>
    <brk id="281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FEB</vt:lpstr>
      <vt:lpstr>'1 FEB'!Área_de_impresión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2019-04-15T16:14:48Z</dcterms:created>
  <dcterms:modified xsi:type="dcterms:W3CDTF">2019-04-15T16:16:07Z</dcterms:modified>
</cp:coreProperties>
</file>