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1 ABR" sheetId="1" r:id="rId1"/>
  </sheets>
  <definedNames>
    <definedName name="_xlnm.Print_Area" localSheetId="0">'1 ABR'!$A$1:$L$93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F93" i="1" s="1"/>
  <c r="E93" i="1"/>
  <c r="D92" i="1"/>
  <c r="G92" i="1" s="1"/>
  <c r="G91" i="1"/>
  <c r="G90" i="1"/>
  <c r="G89" i="1"/>
  <c r="G88" i="1"/>
  <c r="F88" i="1" s="1"/>
  <c r="E88" i="1"/>
  <c r="G87" i="1"/>
  <c r="F87" i="1"/>
  <c r="E87" i="1"/>
  <c r="G86" i="1"/>
  <c r="F86" i="1" s="1"/>
  <c r="E86" i="1"/>
  <c r="G85" i="1"/>
  <c r="G84" i="1"/>
  <c r="G83" i="1"/>
  <c r="F83" i="1"/>
  <c r="E83" i="1"/>
  <c r="E82" i="1"/>
  <c r="D82" i="1"/>
  <c r="G82" i="1" s="1"/>
  <c r="F82" i="1" s="1"/>
  <c r="G81" i="1"/>
  <c r="F81" i="1" s="1"/>
  <c r="E81" i="1"/>
  <c r="G80" i="1"/>
  <c r="F80" i="1"/>
  <c r="E80" i="1"/>
  <c r="G79" i="1"/>
  <c r="F79" i="1" s="1"/>
  <c r="E79" i="1"/>
  <c r="G78" i="1"/>
  <c r="F78" i="1"/>
  <c r="E78" i="1"/>
  <c r="G77" i="1"/>
  <c r="F77" i="1" s="1"/>
  <c r="E77" i="1"/>
  <c r="G76" i="1"/>
  <c r="F76" i="1"/>
  <c r="E76" i="1"/>
  <c r="G75" i="1"/>
  <c r="F75" i="1" s="1"/>
  <c r="E75" i="1"/>
  <c r="G74" i="1"/>
  <c r="F74" i="1" s="1"/>
  <c r="G73" i="1"/>
  <c r="F73" i="1" s="1"/>
  <c r="E73" i="1"/>
  <c r="G72" i="1"/>
  <c r="G71" i="1"/>
  <c r="F71" i="1"/>
  <c r="G70" i="1"/>
  <c r="F70" i="1"/>
  <c r="E70" i="1"/>
  <c r="G69" i="1"/>
  <c r="G68" i="1"/>
  <c r="F68" i="1"/>
  <c r="E68" i="1"/>
  <c r="D67" i="1"/>
  <c r="G67" i="1" s="1"/>
  <c r="F67" i="1" s="1"/>
  <c r="G66" i="1"/>
  <c r="G65" i="1"/>
  <c r="G64" i="1"/>
  <c r="F64" i="1" s="1"/>
  <c r="G63" i="1"/>
  <c r="G62" i="1"/>
  <c r="F62" i="1" s="1"/>
  <c r="E62" i="1"/>
  <c r="G61" i="1"/>
  <c r="F61" i="1" s="1"/>
  <c r="E61" i="1"/>
  <c r="G60" i="1"/>
  <c r="F60" i="1"/>
  <c r="E60" i="1"/>
  <c r="G59" i="1"/>
  <c r="F59" i="1" s="1"/>
  <c r="E59" i="1"/>
  <c r="G58" i="1"/>
  <c r="G57" i="1"/>
  <c r="G56" i="1"/>
  <c r="F56" i="1" s="1"/>
  <c r="E56" i="1"/>
  <c r="G55" i="1"/>
  <c r="G54" i="1"/>
  <c r="F54" i="1"/>
  <c r="E54" i="1"/>
  <c r="D53" i="1"/>
  <c r="G53" i="1" s="1"/>
  <c r="F53" i="1" s="1"/>
  <c r="G52" i="1"/>
  <c r="G51" i="1"/>
  <c r="F51" i="1"/>
  <c r="E51" i="1"/>
  <c r="G50" i="1"/>
  <c r="F50" i="1" s="1"/>
  <c r="E50" i="1"/>
  <c r="G48" i="1"/>
  <c r="F48" i="1" s="1"/>
  <c r="E48" i="1"/>
  <c r="G47" i="1"/>
  <c r="G46" i="1"/>
  <c r="G45" i="1"/>
  <c r="F45" i="1" s="1"/>
  <c r="E45" i="1"/>
  <c r="G44" i="1"/>
  <c r="F44" i="1" s="1"/>
  <c r="E44" i="1"/>
  <c r="G43" i="1"/>
  <c r="F43" i="1"/>
  <c r="E43" i="1"/>
  <c r="G42" i="1"/>
  <c r="F42" i="1" s="1"/>
  <c r="E42" i="1"/>
  <c r="G41" i="1"/>
  <c r="F41" i="1" s="1"/>
  <c r="E41" i="1"/>
  <c r="G40" i="1"/>
  <c r="F40" i="1" s="1"/>
  <c r="E40" i="1"/>
  <c r="G39" i="1"/>
  <c r="G38" i="1"/>
  <c r="F38" i="1"/>
  <c r="G37" i="1"/>
  <c r="G36" i="1"/>
  <c r="F36" i="1" s="1"/>
  <c r="E36" i="1"/>
  <c r="D35" i="1"/>
  <c r="G35" i="1" s="1"/>
  <c r="F35" i="1" s="1"/>
  <c r="D34" i="1"/>
  <c r="G34" i="1" s="1"/>
  <c r="G33" i="1"/>
  <c r="F33" i="1" s="1"/>
  <c r="E33" i="1"/>
  <c r="G32" i="1"/>
  <c r="G31" i="1"/>
  <c r="F31" i="1"/>
  <c r="E31" i="1"/>
  <c r="G30" i="1"/>
  <c r="F30" i="1" s="1"/>
  <c r="E30" i="1"/>
  <c r="G29" i="1"/>
  <c r="F29" i="1" s="1"/>
  <c r="E29" i="1"/>
  <c r="G28" i="1"/>
  <c r="F28" i="1" s="1"/>
  <c r="E28" i="1"/>
  <c r="G27" i="1"/>
  <c r="F27" i="1" s="1"/>
  <c r="E27" i="1"/>
  <c r="G26" i="1"/>
  <c r="F26" i="1"/>
  <c r="E26" i="1"/>
  <c r="G25" i="1"/>
  <c r="F25" i="1" s="1"/>
  <c r="E25" i="1"/>
  <c r="G24" i="1"/>
  <c r="F24" i="1"/>
  <c r="E24" i="1"/>
  <c r="G23" i="1"/>
  <c r="F23" i="1" s="1"/>
  <c r="E23" i="1"/>
  <c r="G22" i="1"/>
  <c r="F22" i="1"/>
  <c r="E22" i="1"/>
  <c r="G21" i="1"/>
  <c r="F21" i="1" s="1"/>
  <c r="E21" i="1"/>
  <c r="G20" i="1"/>
  <c r="F20" i="1" s="1"/>
  <c r="E20" i="1"/>
  <c r="G19" i="1"/>
  <c r="F19" i="1" s="1"/>
  <c r="E19" i="1"/>
  <c r="G18" i="1"/>
  <c r="F18" i="1" s="1"/>
  <c r="E18" i="1"/>
  <c r="G17" i="1"/>
  <c r="F17" i="1" s="1"/>
  <c r="E17" i="1"/>
  <c r="G16" i="1"/>
  <c r="G15" i="1"/>
  <c r="F15" i="1"/>
  <c r="E15" i="1"/>
  <c r="G14" i="1"/>
  <c r="G13" i="1"/>
  <c r="F13" i="1"/>
  <c r="E13" i="1"/>
  <c r="G12" i="1"/>
  <c r="F12" i="1" s="1"/>
  <c r="E12" i="1"/>
  <c r="G11" i="1"/>
  <c r="F11" i="1"/>
  <c r="E11" i="1"/>
  <c r="G10" i="1"/>
  <c r="G9" i="1"/>
  <c r="F9" i="1"/>
  <c r="E9" i="1"/>
  <c r="G8" i="1"/>
  <c r="F8" i="1" s="1"/>
  <c r="E8" i="1"/>
  <c r="G7" i="1"/>
  <c r="G6" i="1"/>
  <c r="F6" i="1" s="1"/>
  <c r="E6" i="1"/>
  <c r="G5" i="1"/>
  <c r="F5" i="1" s="1"/>
  <c r="E5" i="1"/>
  <c r="G4" i="1"/>
  <c r="F4" i="1" s="1"/>
  <c r="E4" i="1"/>
  <c r="G3" i="1"/>
  <c r="F3" i="1" s="1"/>
  <c r="E3" i="1"/>
  <c r="G2" i="1"/>
  <c r="E35" i="1" l="1"/>
  <c r="E53" i="1"/>
  <c r="E67" i="1"/>
</calcChain>
</file>

<file path=xl/sharedStrings.xml><?xml version="1.0" encoding="utf-8"?>
<sst xmlns="http://schemas.openxmlformats.org/spreadsheetml/2006/main" count="194" uniqueCount="166">
  <si>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</si>
  <si>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</si>
  <si>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</si>
  <si>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</si>
  <si>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</si>
  <si>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</si>
  <si>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</si>
  <si>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</si>
  <si>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</si>
  <si>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</si>
  <si>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 xml:space="preserve">AARON DONATO DE LA CRUZ </t>
  </si>
  <si>
    <t>DIRECTOR DE INFORMATICA</t>
  </si>
  <si>
    <t>ALBERTO RAMOS CASILLAS</t>
  </si>
  <si>
    <t xml:space="preserve">ENCARGADO DE MODULO </t>
  </si>
  <si>
    <t>ALEJANDRO RANGEL GUZMAN</t>
  </si>
  <si>
    <t>CHOFER DE DE ASEO PUBLICO</t>
  </si>
  <si>
    <t>ALICIA LOPEZ RODRIGUEZ</t>
  </si>
  <si>
    <t>INTENDENTE</t>
  </si>
  <si>
    <t>ALMA LIZETH GONZALEZ GUITRON</t>
  </si>
  <si>
    <t>ANA LAURA LOERA DE LA CRUZ</t>
  </si>
  <si>
    <t>AUXILIAR DE COMUNICACIÓN SOCIAL</t>
  </si>
  <si>
    <t>ANA PATRICIA VACA PEREZ</t>
  </si>
  <si>
    <t>ENC. DE HDA.MPAL.</t>
  </si>
  <si>
    <t>ANGEL PADILLA DE LA CRUZ</t>
  </si>
  <si>
    <t>ENC. DE AGUA POTABLE CUAUTLA</t>
  </si>
  <si>
    <t>ARELI VILLEGAS ZABALZA</t>
  </si>
  <si>
    <t>AUXILIAR DE TESORERIA</t>
  </si>
  <si>
    <t>ARTURO MONTES GOMEZ</t>
  </si>
  <si>
    <t>PARQUES Y JAR</t>
  </si>
  <si>
    <t>BLANCA ELENA PALOS RODRIGUEZ</t>
  </si>
  <si>
    <t>SECRETARIA PARTICULAR DE PRESIDENCIA</t>
  </si>
  <si>
    <t>BLANCA ELIZABETH BARTOLO BARAJAS</t>
  </si>
  <si>
    <t>REPART OFC Y CARTAS</t>
  </si>
  <si>
    <t>BRENDA YULISSA ALMEJO MARTINEZ</t>
  </si>
  <si>
    <t>SECRETARIA</t>
  </si>
  <si>
    <t>CANDELARIO SANTANA OLIVEROS</t>
  </si>
  <si>
    <t>REGIDOR</t>
  </si>
  <si>
    <t>CARLOS MANUEL TORO FUENTES</t>
  </si>
  <si>
    <t>AUXILIAR DE OBRAS PUBLICAS.</t>
  </si>
  <si>
    <t>CARMEN RODRIGUEZ JIMENEZ</t>
  </si>
  <si>
    <t>DANIEL CAMPOS NAVA</t>
  </si>
  <si>
    <t>AUXILIAR  DE PROTECCION CIVIL</t>
  </si>
  <si>
    <t>DAVID IBARRA MORAN</t>
  </si>
  <si>
    <t>DULCE OLIVIA CASTELLON ROBLES</t>
  </si>
  <si>
    <t>EFREN ANAYA GARCIA</t>
  </si>
  <si>
    <t>ELIGIO GARCIA AGUILAR</t>
  </si>
  <si>
    <t>FONTANERO</t>
  </si>
  <si>
    <t>EMMANUEL LOPEZ RODRIGUEZ</t>
  </si>
  <si>
    <t>AUXILIAR DE DEPORTE</t>
  </si>
  <si>
    <t xml:space="preserve">ENARBOL ESTRADA RODRIGUEZ </t>
  </si>
  <si>
    <t>CHOFER DE AMBULANCIA</t>
  </si>
  <si>
    <t>FIDEL FREGOSO RODRIGUEZ</t>
  </si>
  <si>
    <t>AUXILIAR DE FONTANERO</t>
  </si>
  <si>
    <t>FRANCISCO ANTONIO FRANCO GARCIA</t>
  </si>
  <si>
    <t>TERAPEUTA UBR</t>
  </si>
  <si>
    <t>GUADALUPE J. BAÑUELOS DELGADILLO</t>
  </si>
  <si>
    <t>HECTOR FRANCISCO LOPEZ MARTINEZ</t>
  </si>
  <si>
    <t>HUMBERTO IBARRA MONTES</t>
  </si>
  <si>
    <t>OFICIAL MAYOR</t>
  </si>
  <si>
    <t>ISMAEL FLORES TOSCANO</t>
  </si>
  <si>
    <t>JAVIER GUERRERO CARDENAS</t>
  </si>
  <si>
    <t>ENC.DE EGRESOS E INGRESOS</t>
  </si>
  <si>
    <t>JESSICA LIZZETH GOMEZ ZABALZA</t>
  </si>
  <si>
    <t xml:space="preserve">SECRETARIA DE FOMENTO AGROPECUARIO </t>
  </si>
  <si>
    <t>JOEL RAMÍREZ ORTÍZ</t>
  </si>
  <si>
    <t>DIRECTOR DE PROTECCION CIVIL</t>
  </si>
  <si>
    <t>JORGE DANIEL DE LA CRUZ MORA</t>
  </si>
  <si>
    <t>DIRECTOR DE TURISMO</t>
  </si>
  <si>
    <t>JOSE DE JESUS DE LA CRUZ RAMOS</t>
  </si>
  <si>
    <t>DIRECTOR DE CATASTRO</t>
  </si>
  <si>
    <t>JOSE DE JESUS GARCIA HERNANDEZ</t>
  </si>
  <si>
    <t>REC. DE BASURA</t>
  </si>
  <si>
    <t>JOSE ENRIQUE VARGAS REYNAGA</t>
  </si>
  <si>
    <t>AUXILIAR  DE TRANSPARENCIA</t>
  </si>
  <si>
    <t>JOSE GUADALUPE MARTINEZ LEDEZMA</t>
  </si>
  <si>
    <t>JOSE ISAIAS BARREDA GOMEZ</t>
  </si>
  <si>
    <t>DIRECTOR DE OBRAS PUBLICAS</t>
  </si>
  <si>
    <t>JOSE LUIS GONZALEZ LOPEZ</t>
  </si>
  <si>
    <t>MANTENIMIENTO</t>
  </si>
  <si>
    <t>JOSE LUIS RODRIGUEZ HERNANDEZ</t>
  </si>
  <si>
    <t>DIRECTOR DE FOMENTO AGROPECUARIO</t>
  </si>
  <si>
    <t>JOSE LUIS SALAZAR ENCISO</t>
  </si>
  <si>
    <t>DOMO DEPORTIVO</t>
  </si>
  <si>
    <t>JOSE RODRIGUEZ JIMENEZ</t>
  </si>
  <si>
    <t>ELECTRICISTA</t>
  </si>
  <si>
    <t>JOSE TORRES DIAZ</t>
  </si>
  <si>
    <t>JUAN CARLOS ALMEJO MARTINEZ</t>
  </si>
  <si>
    <t>JUAN CARLOS MARCIAL GARCIA</t>
  </si>
  <si>
    <t>MANT.URBANO</t>
  </si>
  <si>
    <t>JUAN CARLOS PEREZ RENTERIA</t>
  </si>
  <si>
    <t>AUXILIAR DE AGUA POTABLE</t>
  </si>
  <si>
    <t>JUAN MANUEL ESTRELLA JIMENEZ</t>
  </si>
  <si>
    <t>PRESIDENTE</t>
  </si>
  <si>
    <t>JUAN MANUEL TORRES ARREOLA</t>
  </si>
  <si>
    <t>PROYECTISTA</t>
  </si>
  <si>
    <t>JUAN PADILLA DE LA CRUZ</t>
  </si>
  <si>
    <t>ASEO DE U. DEP.</t>
  </si>
  <si>
    <t>JUAN RAMON LOPEZ RAMOS</t>
  </si>
  <si>
    <t>LESLSY ESMERALDA BRAMBILA CAZAREZ</t>
  </si>
  <si>
    <t>LILIANA VANESSA AZPEITIA SOLTERO</t>
  </si>
  <si>
    <t>OFICIAL REGISTRO CIVIL</t>
  </si>
  <si>
    <t>LORENZO ESTRADA RODIGUEZ</t>
  </si>
  <si>
    <t>ENC. DE AGUA POTABLE TOTOTLAN</t>
  </si>
  <si>
    <t>LUIS FELIPE SOLTERO BARAJAS</t>
  </si>
  <si>
    <t>DIRECTOR DE CULTURA</t>
  </si>
  <si>
    <t>LUIS VARGAS RANGEL</t>
  </si>
  <si>
    <t>SECRETARIO GENERAL</t>
  </si>
  <si>
    <t>LUZ ESTHER ANAYA LEDESMA</t>
  </si>
  <si>
    <t>DIRECTOR</t>
  </si>
  <si>
    <t>MARIA AZUCENA ALMEJO DE LA CRUZ</t>
  </si>
  <si>
    <t>MARIA DE JESUS RODRIGUEZ JIMENEZ</t>
  </si>
  <si>
    <t>MARIA DE LOS ANGELES MORAN CASTILLO</t>
  </si>
  <si>
    <t>ASEADORA</t>
  </si>
  <si>
    <t>MARIA ESTHER VARGAS REYES</t>
  </si>
  <si>
    <t>MARIA GUADALUPE PEREZ DE LA CRUZ</t>
  </si>
  <si>
    <t>ASD DE LA PLAZA</t>
  </si>
  <si>
    <t>MARIA ISABEL GARCIA TOVAR</t>
  </si>
  <si>
    <t>AUXILIAR DE CULTURA</t>
  </si>
  <si>
    <t>MARIA LOURDES RANGEL VARGAS</t>
  </si>
  <si>
    <t>MARLENE ESTRELLA JIMENEZ</t>
  </si>
  <si>
    <t>ODONTOLOGA</t>
  </si>
  <si>
    <t>MARTHA EDITH ARCEO SOLTERO</t>
  </si>
  <si>
    <t xml:space="preserve">RECEPCIONISTA </t>
  </si>
  <si>
    <t>MIGUEL MACARIO PEÑA GUITRON</t>
  </si>
  <si>
    <t>CONTRALOR, EDUCACION  Y PROMOCION ECONOMINCA</t>
  </si>
  <si>
    <t>MIRIAM ZENAIDA MONTES BRISEÑO</t>
  </si>
  <si>
    <t>SINDICO</t>
  </si>
  <si>
    <t>MONICA SOFIA TORO FUENTES</t>
  </si>
  <si>
    <t>DIRECTOR DE ECOLOGIA</t>
  </si>
  <si>
    <t>NORBERTO GONZALEZ BARAJAS</t>
  </si>
  <si>
    <t>CHOFER</t>
  </si>
  <si>
    <t>NORMA ELVIRA RODRIGUEZ ARCEO</t>
  </si>
  <si>
    <t>ASD DE DOMO DEPORTIVO</t>
  </si>
  <si>
    <t>NORMA YULIANA SAUZA SOLTERO</t>
  </si>
  <si>
    <t>ENC, DE CASA DE LA CULTURA</t>
  </si>
  <si>
    <t>ORALIA RAMOS MONTES</t>
  </si>
  <si>
    <t>JUEZ MUNICIPAL</t>
  </si>
  <si>
    <t>RAFAILA ASUNCION BARTOLO GUITRON</t>
  </si>
  <si>
    <t>RICARDO GARCIA FUENTES</t>
  </si>
  <si>
    <t>RICARDO PONCE OROZCO</t>
  </si>
  <si>
    <t>AUXILIAR</t>
  </si>
  <si>
    <t>ROBERTO CARLOS RAMIREZ HERNANDEZ</t>
  </si>
  <si>
    <t>ROBERTO CARLOS ROBLES GARCIA</t>
  </si>
  <si>
    <t>RODOLFO CASILLAS MACIAS</t>
  </si>
  <si>
    <t>RUBEN FUENTES IBARRA</t>
  </si>
  <si>
    <t>RUBEN RODRIGUEZ GONZALEZ</t>
  </si>
  <si>
    <t>DIRECTOR DE DEPORTE</t>
  </si>
  <si>
    <t>SALVADOR SALGADO CASTELLON</t>
  </si>
  <si>
    <t>SALVADOR VILLASEÑOR MACEDO</t>
  </si>
  <si>
    <t>MEDICO VETERINARIO</t>
  </si>
  <si>
    <t>SANDRA SIRENIA SOLTERO BARAJAS</t>
  </si>
  <si>
    <t>TITULAR DE TRANSPARENCIA</t>
  </si>
  <si>
    <t>SILVIA GUADALUPE GOMEZ GARCIA</t>
  </si>
  <si>
    <t>AUXILIAR DE HDA. MPAL</t>
  </si>
  <si>
    <t>SILVIA ROSARIO VELAZCO  PIÑA</t>
  </si>
  <si>
    <t>SILVIA YANETH DIAZ LAUREANO</t>
  </si>
  <si>
    <t>SIMON RANGEL SANCHEZ</t>
  </si>
  <si>
    <t>SONIA DE LA CRUZ MORAN</t>
  </si>
  <si>
    <t>SECRETARIA PARTICULAR DE OBRAS PUBLICAS</t>
  </si>
  <si>
    <t>SUSANA  ARACELI GONZALEZ CONTRERAS</t>
  </si>
  <si>
    <t>SECRETARIA DE REGISTRO CIVIL</t>
  </si>
  <si>
    <t>TAIDE CHAVEZ CURIEL</t>
  </si>
  <si>
    <t>TITULAR IMM</t>
  </si>
  <si>
    <t>VICTOR ALFONSO SANCHEZ CONTRERAS</t>
  </si>
  <si>
    <t>AUXILIAR DE INFORMATICA</t>
  </si>
  <si>
    <t>VIDAL RECENDIZ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</si>
</sst>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44" fontId="7" fillId="0" borderId="1" xfId="3" applyFont="1" applyFill="1" applyBorder="1"/>
    <xf numFmtId="44" fontId="7" fillId="0" borderId="1" xfId="4" applyFont="1" applyFill="1" applyBorder="1" applyAlignment="1">
      <alignment wrapText="1"/>
    </xf>
    <xf numFmtId="44" fontId="7" fillId="0" borderId="1" xfId="5" applyFont="1" applyFill="1" applyBorder="1"/>
    <xf numFmtId="44" fontId="7" fillId="0" borderId="1" xfId="5" applyFont="1" applyFill="1" applyBorder="1" applyAlignment="1">
      <alignment wrapText="1"/>
    </xf>
    <xf numFmtId="0" fontId="3" fillId="0" borderId="1" xfId="6" applyFont="1" applyFill="1" applyBorder="1" applyAlignment="1">
      <alignment horizontal="left"/>
    </xf>
    <xf numFmtId="0" fontId="7" fillId="0" borderId="1" xfId="6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6" applyFont="1" applyFill="1" applyBorder="1" applyAlignment="1">
      <alignment horizontal="left" vertical="center" wrapText="1"/>
    </xf>
    <xf numFmtId="44" fontId="7" fillId="0" borderId="1" xfId="7" applyFont="1" applyFill="1" applyBorder="1"/>
    <xf numFmtId="44" fontId="7" fillId="0" borderId="1" xfId="7" applyFont="1" applyFill="1" applyBorder="1" applyAlignment="1">
      <alignment wrapText="1"/>
    </xf>
    <xf numFmtId="164" fontId="7" fillId="0" borderId="1" xfId="8" applyNumberFormat="1" applyFont="1" applyFill="1" applyBorder="1" applyAlignment="1">
      <alignment vertical="center" wrapText="1"/>
    </xf>
    <xf numFmtId="0" fontId="3" fillId="0" borderId="1" xfId="9" applyFont="1" applyFill="1" applyBorder="1" applyAlignment="1">
      <alignment horizontal="left"/>
    </xf>
    <xf numFmtId="0" fontId="6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/>
    </xf>
    <xf numFmtId="44" fontId="7" fillId="0" borderId="1" xfId="9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44" fontId="0" fillId="0" borderId="0" xfId="0" applyNumberFormat="1"/>
    <xf numFmtId="0" fontId="3" fillId="0" borderId="1" xfId="10" applyFont="1" applyFill="1" applyBorder="1"/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0" fontId="3" fillId="0" borderId="1" xfId="11" applyFont="1" applyFill="1" applyBorder="1"/>
    <xf numFmtId="0" fontId="6" fillId="0" borderId="1" xfId="11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/>
    </xf>
    <xf numFmtId="44" fontId="7" fillId="0" borderId="1" xfId="13" applyFont="1" applyFill="1" applyBorder="1"/>
    <xf numFmtId="44" fontId="7" fillId="0" borderId="1" xfId="14" applyFont="1" applyFill="1" applyBorder="1"/>
    <xf numFmtId="44" fontId="7" fillId="0" borderId="1" xfId="15" applyFont="1" applyFill="1" applyBorder="1" applyAlignment="1">
      <alignment wrapText="1"/>
    </xf>
    <xf numFmtId="44" fontId="7" fillId="0" borderId="1" xfId="15" applyFont="1" applyFill="1" applyBorder="1"/>
    <xf numFmtId="0" fontId="3" fillId="0" borderId="1" xfId="16" applyFont="1" applyFill="1" applyBorder="1"/>
    <xf numFmtId="0" fontId="6" fillId="0" borderId="1" xfId="16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center"/>
    </xf>
    <xf numFmtId="44" fontId="7" fillId="0" borderId="1" xfId="17" applyFont="1" applyFill="1" applyBorder="1"/>
    <xf numFmtId="44" fontId="7" fillId="0" borderId="1" xfId="14" applyFont="1" applyFill="1" applyBorder="1" applyAlignment="1">
      <alignment wrapText="1"/>
    </xf>
    <xf numFmtId="44" fontId="7" fillId="0" borderId="2" xfId="14" applyFont="1" applyFill="1" applyBorder="1"/>
    <xf numFmtId="49" fontId="0" fillId="0" borderId="0" xfId="0" applyNumberFormat="1"/>
    <xf numFmtId="0" fontId="3" fillId="0" borderId="1" xfId="18" applyFont="1" applyFill="1" applyBorder="1" applyAlignment="1">
      <alignment horizontal="left"/>
    </xf>
    <xf numFmtId="0" fontId="6" fillId="0" borderId="1" xfId="18" applyFont="1" applyFill="1" applyBorder="1" applyAlignment="1">
      <alignment horizontal="left" vertical="center" wrapText="1"/>
    </xf>
    <xf numFmtId="0" fontId="7" fillId="0" borderId="1" xfId="18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3" applyFont="1" applyFill="1" applyBorder="1" applyAlignment="1">
      <alignment wrapText="1"/>
    </xf>
    <xf numFmtId="0" fontId="3" fillId="0" borderId="1" xfId="19" applyFont="1" applyFill="1" applyBorder="1"/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1" xfId="9" applyFont="1" applyFill="1" applyBorder="1"/>
    <xf numFmtId="0" fontId="3" fillId="0" borderId="1" xfId="2" applyFont="1" applyFill="1" applyBorder="1"/>
    <xf numFmtId="0" fontId="7" fillId="0" borderId="1" xfId="1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right"/>
    </xf>
    <xf numFmtId="0" fontId="3" fillId="0" borderId="1" xfId="20" applyFont="1" applyFill="1" applyBorder="1"/>
    <xf numFmtId="0" fontId="6" fillId="0" borderId="1" xfId="20" applyFont="1" applyFill="1" applyBorder="1" applyAlignment="1">
      <alignment horizontal="left" vertical="center" wrapText="1"/>
    </xf>
    <xf numFmtId="0" fontId="7" fillId="0" borderId="1" xfId="20" applyFont="1" applyFill="1" applyBorder="1" applyAlignment="1">
      <alignment horizontal="center"/>
    </xf>
    <xf numFmtId="44" fontId="7" fillId="0" borderId="1" xfId="21" applyFont="1" applyFill="1" applyBorder="1"/>
    <xf numFmtId="44" fontId="7" fillId="0" borderId="1" xfId="21" applyFont="1" applyFill="1" applyBorder="1" applyAlignment="1">
      <alignment wrapText="1"/>
    </xf>
    <xf numFmtId="0" fontId="3" fillId="0" borderId="1" xfId="22" applyFont="1" applyFill="1" applyBorder="1"/>
    <xf numFmtId="0" fontId="6" fillId="0" borderId="1" xfId="22" applyFont="1" applyFill="1" applyBorder="1" applyAlignment="1">
      <alignment horizontal="left" vertical="center" wrapText="1"/>
    </xf>
    <xf numFmtId="44" fontId="7" fillId="4" borderId="1" xfId="13" applyFont="1" applyFill="1" applyBorder="1"/>
    <xf numFmtId="44" fontId="7" fillId="0" borderId="1" xfId="13" applyFont="1" applyFill="1" applyBorder="1" applyAlignment="1">
      <alignment wrapText="1"/>
    </xf>
    <xf numFmtId="0" fontId="3" fillId="0" borderId="1" xfId="23" applyFont="1" applyFill="1" applyBorder="1"/>
    <xf numFmtId="0" fontId="6" fillId="0" borderId="1" xfId="24" applyFont="1" applyFill="1" applyBorder="1" applyAlignment="1">
      <alignment horizontal="left" vertical="center" wrapText="1"/>
    </xf>
    <xf numFmtId="0" fontId="7" fillId="0" borderId="1" xfId="24" applyFont="1" applyFill="1" applyBorder="1" applyAlignment="1">
      <alignment horizontal="center"/>
    </xf>
    <xf numFmtId="44" fontId="7" fillId="0" borderId="1" xfId="25" applyFont="1" applyFill="1" applyBorder="1"/>
    <xf numFmtId="0" fontId="7" fillId="0" borderId="1" xfId="2" applyFont="1" applyFill="1" applyBorder="1" applyAlignment="1">
      <alignment horizontal="center" vertical="center"/>
    </xf>
    <xf numFmtId="8" fontId="0" fillId="0" borderId="0" xfId="1" applyNumberFormat="1" applyFont="1"/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16" fontId="0" fillId="0" borderId="0" xfId="0" applyNumberFormat="1"/>
    <xf numFmtId="0" fontId="3" fillId="0" borderId="1" xfId="18" applyFont="1" applyFill="1" applyBorder="1"/>
    <xf numFmtId="44" fontId="7" fillId="0" borderId="1" xfId="26" applyFont="1" applyFill="1" applyBorder="1"/>
    <xf numFmtId="44" fontId="7" fillId="0" borderId="1" xfId="26" applyFont="1" applyFill="1" applyBorder="1" applyAlignment="1">
      <alignment wrapText="1"/>
    </xf>
    <xf numFmtId="0" fontId="3" fillId="0" borderId="1" xfId="19" applyFont="1" applyFill="1" applyBorder="1" applyAlignment="1">
      <alignment horizontal="left" vertical="center"/>
    </xf>
    <xf numFmtId="44" fontId="7" fillId="0" borderId="1" xfId="27" applyFont="1" applyFill="1" applyBorder="1"/>
    <xf numFmtId="44" fontId="7" fillId="0" borderId="1" xfId="27" applyFont="1" applyFill="1" applyBorder="1" applyAlignment="1">
      <alignment wrapText="1"/>
    </xf>
    <xf numFmtId="0" fontId="3" fillId="0" borderId="1" xfId="28" applyFont="1" applyFill="1" applyBorder="1"/>
    <xf numFmtId="0" fontId="6" fillId="0" borderId="1" xfId="28" applyFont="1" applyFill="1" applyBorder="1" applyAlignment="1">
      <alignment horizontal="left" vertical="center" wrapText="1"/>
    </xf>
    <xf numFmtId="0" fontId="3" fillId="0" borderId="1" xfId="6" applyFont="1" applyFill="1" applyBorder="1"/>
    <xf numFmtId="0" fontId="0" fillId="0" borderId="0" xfId="0" applyFill="1"/>
    <xf numFmtId="44" fontId="7" fillId="0" borderId="1" xfId="4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4" borderId="1" xfId="20" applyFont="1" applyFill="1" applyBorder="1" applyAlignment="1">
      <alignment horizontal="left"/>
    </xf>
    <xf numFmtId="0" fontId="6" fillId="4" borderId="1" xfId="20" applyFont="1" applyFill="1" applyBorder="1" applyAlignment="1">
      <alignment horizontal="left" vertical="center" wrapText="1"/>
    </xf>
    <xf numFmtId="44" fontId="7" fillId="0" borderId="1" xfId="29" applyFont="1" applyFill="1" applyBorder="1"/>
    <xf numFmtId="0" fontId="6" fillId="0" borderId="1" xfId="23" applyFont="1" applyFill="1" applyBorder="1" applyAlignment="1">
      <alignment horizontal="left" vertical="center" wrapText="1"/>
    </xf>
    <xf numFmtId="0" fontId="7" fillId="0" borderId="1" xfId="23" applyFont="1" applyFill="1" applyBorder="1" applyAlignment="1">
      <alignment horizontal="center"/>
    </xf>
    <xf numFmtId="0" fontId="6" fillId="0" borderId="1" xfId="30" applyFont="1" applyFill="1" applyBorder="1" applyAlignment="1">
      <alignment horizontal="left" vertical="center" wrapText="1"/>
    </xf>
    <xf numFmtId="0" fontId="7" fillId="0" borderId="1" xfId="30" applyFont="1" applyFill="1" applyBorder="1" applyAlignment="1">
      <alignment horizontal="center"/>
    </xf>
    <xf numFmtId="44" fontId="7" fillId="0" borderId="1" xfId="17" applyFont="1" applyFill="1" applyBorder="1" applyAlignment="1">
      <alignment wrapText="1"/>
    </xf>
    <xf numFmtId="0" fontId="3" fillId="0" borderId="1" xfId="6" applyFont="1" applyFill="1" applyBorder="1" applyAlignment="1">
      <alignment vertical="center"/>
    </xf>
    <xf numFmtId="44" fontId="7" fillId="0" borderId="1" xfId="8" applyFont="1" applyFill="1" applyBorder="1" applyAlignment="1">
      <alignment vertical="center"/>
    </xf>
    <xf numFmtId="44" fontId="7" fillId="0" borderId="1" xfId="8" applyFont="1" applyFill="1" applyBorder="1" applyAlignment="1">
      <alignment vertical="center" wrapText="1"/>
    </xf>
    <xf numFmtId="0" fontId="3" fillId="0" borderId="1" xfId="20" applyFont="1" applyFill="1" applyBorder="1" applyAlignment="1">
      <alignment vertical="center"/>
    </xf>
    <xf numFmtId="44" fontId="7" fillId="0" borderId="2" xfId="3" applyFont="1" applyFill="1" applyBorder="1"/>
    <xf numFmtId="44" fontId="7" fillId="0" borderId="2" xfId="4" applyFont="1" applyFill="1" applyBorder="1" applyAlignment="1">
      <alignment wrapText="1"/>
    </xf>
    <xf numFmtId="44" fontId="7" fillId="0" borderId="2" xfId="5" applyFont="1" applyFill="1" applyBorder="1"/>
    <xf numFmtId="44" fontId="7" fillId="0" borderId="2" xfId="5" applyFont="1" applyFill="1" applyBorder="1" applyAlignment="1">
      <alignment wrapText="1"/>
    </xf>
    <xf numFmtId="0" fontId="3" fillId="0" borderId="1" xfId="24" applyFont="1" applyFill="1" applyBorder="1" applyAlignment="1">
      <alignment horizontal="left"/>
    </xf>
    <xf numFmtId="164" fontId="7" fillId="0" borderId="2" xfId="8" applyNumberFormat="1" applyFont="1" applyFill="1" applyBorder="1" applyAlignment="1">
      <alignment vertical="center" wrapText="1"/>
    </xf>
    <xf numFmtId="0" fontId="3" fillId="0" borderId="1" xfId="12" applyFont="1" applyFill="1" applyBorder="1" applyAlignment="1">
      <alignment horizontal="left"/>
    </xf>
    <xf numFmtId="0" fontId="6" fillId="0" borderId="1" xfId="1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31">
    <cellStyle name="Moneda" xfId="1" builtinId="4"/>
    <cellStyle name="Moneda 10" xfId="5"/>
    <cellStyle name="Moneda 11" xfId="7"/>
    <cellStyle name="Moneda 12" xfId="26"/>
    <cellStyle name="Moneda 13" xfId="25"/>
    <cellStyle name="Moneda 15" xfId="14"/>
    <cellStyle name="Moneda 16" xfId="15"/>
    <cellStyle name="Moneda 17" xfId="13"/>
    <cellStyle name="Moneda 19" xfId="8"/>
    <cellStyle name="Moneda 2" xfId="3"/>
    <cellStyle name="Moneda 4" xfId="4"/>
    <cellStyle name="Moneda 5" xfId="17"/>
    <cellStyle name="Moneda 6" xfId="27"/>
    <cellStyle name="Moneda 8" xfId="29"/>
    <cellStyle name="Moneda 9" xfId="21"/>
    <cellStyle name="Normal" xfId="0" builtinId="0"/>
    <cellStyle name="Normal 10" xfId="9"/>
    <cellStyle name="Normal 11" xfId="10"/>
    <cellStyle name="Normal 12" xfId="18"/>
    <cellStyle name="Normal 13" xfId="19"/>
    <cellStyle name="Normal 14" xfId="12"/>
    <cellStyle name="Normal 15" xfId="6"/>
    <cellStyle name="Normal 16" xfId="28"/>
    <cellStyle name="Normal 17" xfId="11"/>
    <cellStyle name="Normal 18" xfId="22"/>
    <cellStyle name="Normal 2" xfId="2"/>
    <cellStyle name="Normal 4" xfId="16"/>
    <cellStyle name="Normal 5" xfId="30"/>
    <cellStyle name="Normal 6" xfId="24"/>
    <cellStyle name="Normal 8" xfId="23"/>
    <cellStyle name="Normal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="90" zoomScaleNormal="90" zoomScaleSheetLayoutView="100" workbookViewId="0">
      <selection activeCell="A2" sqref="A2:A93"/>
    </sheetView>
  </sheetViews>
  <sheetFormatPr baseColWidth="10" defaultRowHeight="15" x14ac:dyDescent="0.25"/>
  <cols>
    <col min="1" max="1" width="40.5703125" bestFit="1" customWidth="1"/>
    <col min="2" max="2" width="12.7109375" style="113" customWidth="1"/>
    <col min="3" max="3" width="9.85546875" bestFit="1" customWidth="1"/>
    <col min="4" max="4" width="14.140625" customWidth="1"/>
    <col min="5" max="6" width="13" hidden="1" customWidth="1"/>
    <col min="7" max="8" width="11.85546875" style="114" customWidth="1"/>
    <col min="9" max="9" width="12.7109375" customWidth="1"/>
    <col min="10" max="10" width="10.85546875" style="114" customWidth="1"/>
    <col min="11" max="12" width="12.5703125" customWidth="1"/>
  </cols>
  <sheetData>
    <row r="1" spans="1:14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/>
      <c r="F1" s="1"/>
      <c r="G1" s="3" t="s">
        <v>4</v>
      </c>
      <c r="H1" s="4" t="s">
        <v>5</v>
      </c>
      <c r="I1" s="1" t="s">
        <v>6</v>
      </c>
      <c r="J1" s="5" t="s">
        <v>7</v>
      </c>
      <c r="K1" s="6" t="s">
        <v>8</v>
      </c>
      <c r="L1" s="6" t="s">
        <v>9</v>
      </c>
    </row>
    <row r="2" spans="1:14" ht="18" x14ac:dyDescent="0.25">
      <c r="A2" s="7" t="s">
        <v>10</v>
      </c>
      <c r="B2" s="8" t="s">
        <v>11</v>
      </c>
      <c r="C2" s="9">
        <v>15</v>
      </c>
      <c r="D2" s="10">
        <v>3102.4500000000003</v>
      </c>
      <c r="E2" s="10"/>
      <c r="F2" s="10"/>
      <c r="G2" s="11">
        <f>D2*0.05</f>
        <v>155.12250000000003</v>
      </c>
      <c r="H2" s="11"/>
      <c r="I2" s="12">
        <v>91.044832000000014</v>
      </c>
      <c r="J2" s="13">
        <v>0</v>
      </c>
      <c r="K2" s="12">
        <v>0</v>
      </c>
      <c r="L2" s="12">
        <v>712.5</v>
      </c>
    </row>
    <row r="3" spans="1:14" ht="18" x14ac:dyDescent="0.25">
      <c r="A3" s="14" t="s">
        <v>12</v>
      </c>
      <c r="B3" s="8" t="s">
        <v>13</v>
      </c>
      <c r="C3" s="15">
        <v>15</v>
      </c>
      <c r="D3" s="10">
        <v>3142.53</v>
      </c>
      <c r="E3" s="10">
        <f>D3*2</f>
        <v>6285.06</v>
      </c>
      <c r="F3" s="10">
        <f>G3*24</f>
        <v>3772.7160000000003</v>
      </c>
      <c r="G3" s="11">
        <f>D3*0.05+0.07</f>
        <v>157.19650000000001</v>
      </c>
      <c r="H3" s="11"/>
      <c r="I3" s="12">
        <v>95.405536000000012</v>
      </c>
      <c r="J3" s="13">
        <v>0</v>
      </c>
      <c r="K3" s="12">
        <v>0</v>
      </c>
      <c r="L3" s="12"/>
    </row>
    <row r="4" spans="1:14" ht="25.5" customHeight="1" x14ac:dyDescent="0.25">
      <c r="A4" s="16" t="s">
        <v>14</v>
      </c>
      <c r="B4" s="17" t="s">
        <v>15</v>
      </c>
      <c r="C4" s="15">
        <v>15</v>
      </c>
      <c r="D4" s="10">
        <v>3298.8074999999999</v>
      </c>
      <c r="E4" s="10">
        <f>D4*2</f>
        <v>6597.6149999999998</v>
      </c>
      <c r="F4" s="10">
        <f>G4*24</f>
        <v>3958.5690000000004</v>
      </c>
      <c r="G4" s="11">
        <f>D4*0.05</f>
        <v>164.94037500000002</v>
      </c>
      <c r="H4" s="11"/>
      <c r="I4" s="18">
        <v>112.40852799999999</v>
      </c>
      <c r="J4" s="19">
        <v>0</v>
      </c>
      <c r="K4" s="20">
        <v>0</v>
      </c>
      <c r="L4" s="20"/>
    </row>
    <row r="5" spans="1:14" ht="18.75" customHeight="1" x14ac:dyDescent="0.25">
      <c r="A5" s="21" t="s">
        <v>16</v>
      </c>
      <c r="B5" s="22" t="s">
        <v>17</v>
      </c>
      <c r="C5" s="23">
        <v>15</v>
      </c>
      <c r="D5" s="10">
        <v>1790.3</v>
      </c>
      <c r="E5" s="10">
        <f>D5*2</f>
        <v>3580.6</v>
      </c>
      <c r="F5" s="10">
        <f>G5*24*4</f>
        <v>8593.44</v>
      </c>
      <c r="G5" s="11">
        <f>D5*0.05</f>
        <v>89.515000000000001</v>
      </c>
      <c r="H5" s="11"/>
      <c r="I5" s="12">
        <v>0</v>
      </c>
      <c r="J5" s="13">
        <v>86.84</v>
      </c>
      <c r="K5" s="24">
        <v>0</v>
      </c>
      <c r="L5" s="24"/>
    </row>
    <row r="6" spans="1:14" x14ac:dyDescent="0.25">
      <c r="A6" s="21" t="s">
        <v>18</v>
      </c>
      <c r="B6" s="22" t="s">
        <v>17</v>
      </c>
      <c r="C6" s="23">
        <v>15</v>
      </c>
      <c r="D6" s="10">
        <v>1790.3</v>
      </c>
      <c r="E6" s="10">
        <f>D6*2</f>
        <v>3580.6</v>
      </c>
      <c r="F6" s="10">
        <f>G6*24*4</f>
        <v>8593.44</v>
      </c>
      <c r="G6" s="11">
        <f>D6*0.05</f>
        <v>89.515000000000001</v>
      </c>
      <c r="H6" s="11"/>
      <c r="I6" s="12">
        <v>0</v>
      </c>
      <c r="J6" s="13">
        <v>86.84</v>
      </c>
      <c r="K6" s="12">
        <v>0</v>
      </c>
      <c r="L6" s="12"/>
    </row>
    <row r="7" spans="1:14" ht="26.25" customHeight="1" x14ac:dyDescent="0.25">
      <c r="A7" s="25" t="s">
        <v>19</v>
      </c>
      <c r="B7" s="8" t="s">
        <v>20</v>
      </c>
      <c r="C7" s="9">
        <v>15</v>
      </c>
      <c r="D7" s="10">
        <v>2261.37</v>
      </c>
      <c r="E7" s="10"/>
      <c r="F7" s="10"/>
      <c r="G7" s="11">
        <f>D7*0.05</f>
        <v>113.0685</v>
      </c>
      <c r="H7" s="11"/>
      <c r="I7" s="12">
        <v>0</v>
      </c>
      <c r="J7" s="13">
        <v>42.74</v>
      </c>
      <c r="K7" s="12">
        <v>0</v>
      </c>
      <c r="L7" s="12"/>
      <c r="M7" s="26"/>
    </row>
    <row r="8" spans="1:14" ht="26.25" customHeight="1" x14ac:dyDescent="0.25">
      <c r="A8" s="27" t="s">
        <v>21</v>
      </c>
      <c r="B8" s="28" t="s">
        <v>22</v>
      </c>
      <c r="C8" s="29">
        <v>15</v>
      </c>
      <c r="D8" s="10">
        <v>8223.23</v>
      </c>
      <c r="E8" s="10">
        <f>D8*2</f>
        <v>16446.46</v>
      </c>
      <c r="F8" s="10">
        <f>G8*24</f>
        <v>9867.8760000000002</v>
      </c>
      <c r="G8" s="11">
        <f>D8*0.05</f>
        <v>411.16149999999999</v>
      </c>
      <c r="H8" s="11"/>
      <c r="I8" s="18">
        <v>1118.31</v>
      </c>
      <c r="J8" s="19">
        <v>0</v>
      </c>
      <c r="K8" s="18">
        <v>0</v>
      </c>
      <c r="L8" s="18"/>
    </row>
    <row r="9" spans="1:14" ht="26.25" customHeight="1" x14ac:dyDescent="0.25">
      <c r="A9" s="30" t="s">
        <v>23</v>
      </c>
      <c r="B9" s="31" t="s">
        <v>24</v>
      </c>
      <c r="C9" s="32">
        <v>15</v>
      </c>
      <c r="D9" s="10">
        <v>3350.5049999999997</v>
      </c>
      <c r="E9" s="33">
        <f>D9*2</f>
        <v>6701.0099999999993</v>
      </c>
      <c r="F9" s="33">
        <f>G9*24</f>
        <v>4020.6059999999998</v>
      </c>
      <c r="G9" s="11">
        <f>D9*0.05</f>
        <v>167.52525</v>
      </c>
      <c r="H9" s="11"/>
      <c r="I9" s="18">
        <v>118.03321599999995</v>
      </c>
      <c r="J9" s="19">
        <v>0</v>
      </c>
      <c r="K9" s="20">
        <v>0</v>
      </c>
      <c r="L9" s="20"/>
    </row>
    <row r="10" spans="1:14" ht="26.25" customHeight="1" x14ac:dyDescent="0.25">
      <c r="A10" s="27" t="s">
        <v>25</v>
      </c>
      <c r="B10" s="28" t="s">
        <v>26</v>
      </c>
      <c r="C10" s="29">
        <v>15</v>
      </c>
      <c r="D10" s="10">
        <v>2565.66</v>
      </c>
      <c r="E10" s="10"/>
      <c r="F10" s="10"/>
      <c r="G10" s="11">
        <f>D10*0.05</f>
        <v>128.28299999999999</v>
      </c>
      <c r="H10" s="11"/>
      <c r="I10" s="12"/>
      <c r="J10" s="13">
        <v>2.61</v>
      </c>
      <c r="K10" s="18">
        <v>0</v>
      </c>
      <c r="L10" s="18"/>
    </row>
    <row r="11" spans="1:14" ht="26.25" customHeight="1" x14ac:dyDescent="0.25">
      <c r="A11" s="14" t="s">
        <v>27</v>
      </c>
      <c r="B11" s="17" t="s">
        <v>28</v>
      </c>
      <c r="C11" s="15">
        <v>15</v>
      </c>
      <c r="D11" s="10">
        <v>2957.13</v>
      </c>
      <c r="E11" s="10">
        <f>D11*2</f>
        <v>5914.26</v>
      </c>
      <c r="F11" s="10">
        <f>G11*24*2</f>
        <v>7097.112000000001</v>
      </c>
      <c r="G11" s="11">
        <f>D11*0.05</f>
        <v>147.85650000000001</v>
      </c>
      <c r="H11" s="11"/>
      <c r="I11" s="34">
        <v>54.99</v>
      </c>
      <c r="J11" s="35">
        <v>0</v>
      </c>
      <c r="K11" s="36">
        <v>0</v>
      </c>
      <c r="L11" s="36"/>
      <c r="M11" s="26"/>
    </row>
    <row r="12" spans="1:14" ht="26.25" customHeight="1" x14ac:dyDescent="0.25">
      <c r="A12" s="37" t="s">
        <v>29</v>
      </c>
      <c r="B12" s="38" t="s">
        <v>30</v>
      </c>
      <c r="C12" s="39">
        <v>15</v>
      </c>
      <c r="D12" s="10">
        <v>2463.08</v>
      </c>
      <c r="E12" s="10">
        <f>D12*2</f>
        <v>4926.16</v>
      </c>
      <c r="F12" s="10">
        <f>G12*24</f>
        <v>2955.6959999999999</v>
      </c>
      <c r="G12" s="11">
        <f>D12*0.05</f>
        <v>123.154</v>
      </c>
      <c r="H12" s="11"/>
      <c r="I12" s="12">
        <v>0</v>
      </c>
      <c r="J12" s="13">
        <v>13.77</v>
      </c>
      <c r="K12" s="40">
        <v>0</v>
      </c>
      <c r="L12" s="40"/>
    </row>
    <row r="13" spans="1:14" ht="26.25" customHeight="1" x14ac:dyDescent="0.25">
      <c r="A13" s="7" t="s">
        <v>31</v>
      </c>
      <c r="B13" s="8" t="s">
        <v>32</v>
      </c>
      <c r="C13" s="9">
        <v>15</v>
      </c>
      <c r="D13" s="10">
        <v>1029.99</v>
      </c>
      <c r="E13" s="10">
        <f>D13*2</f>
        <v>2059.98</v>
      </c>
      <c r="F13" s="10">
        <f>G13*24*2</f>
        <v>2471.9760000000001</v>
      </c>
      <c r="G13" s="11">
        <f>D13*0.05</f>
        <v>51.499500000000005</v>
      </c>
      <c r="H13" s="11"/>
      <c r="I13" s="34">
        <v>0</v>
      </c>
      <c r="J13" s="41">
        <v>147.50008</v>
      </c>
      <c r="K13" s="42">
        <v>0</v>
      </c>
      <c r="L13" s="42"/>
      <c r="M13" s="43"/>
    </row>
    <row r="14" spans="1:14" ht="26.25" customHeight="1" x14ac:dyDescent="0.25">
      <c r="A14" s="44" t="s">
        <v>33</v>
      </c>
      <c r="B14" s="45" t="s">
        <v>34</v>
      </c>
      <c r="C14" s="46">
        <v>15</v>
      </c>
      <c r="D14" s="10">
        <v>2261.37</v>
      </c>
      <c r="E14" s="10"/>
      <c r="F14" s="10"/>
      <c r="G14" s="11">
        <f>D14*0.05</f>
        <v>113.0685</v>
      </c>
      <c r="H14" s="11"/>
      <c r="I14" s="12">
        <v>0</v>
      </c>
      <c r="J14" s="13">
        <v>42.74</v>
      </c>
      <c r="K14" s="40">
        <v>0</v>
      </c>
      <c r="L14" s="40"/>
    </row>
    <row r="15" spans="1:14" ht="26.25" customHeight="1" x14ac:dyDescent="0.25">
      <c r="A15" s="47" t="s">
        <v>35</v>
      </c>
      <c r="B15" s="48" t="s">
        <v>36</v>
      </c>
      <c r="C15" s="49">
        <v>15</v>
      </c>
      <c r="D15" s="10">
        <v>2501.5700000000002</v>
      </c>
      <c r="E15" s="10">
        <f>D15*2</f>
        <v>5003.1400000000003</v>
      </c>
      <c r="F15" s="10">
        <f>(G15*24)*9</f>
        <v>27016.956000000006</v>
      </c>
      <c r="G15" s="50">
        <f>D15*0.05</f>
        <v>125.07850000000002</v>
      </c>
      <c r="H15" s="50"/>
      <c r="I15" s="10">
        <v>0</v>
      </c>
      <c r="J15" s="50">
        <v>9.58</v>
      </c>
      <c r="K15" s="10">
        <v>0</v>
      </c>
      <c r="L15" s="10"/>
    </row>
    <row r="16" spans="1:14" s="54" customFormat="1" ht="27" x14ac:dyDescent="0.25">
      <c r="A16" s="51" t="s">
        <v>37</v>
      </c>
      <c r="B16" s="52" t="s">
        <v>38</v>
      </c>
      <c r="C16" s="53">
        <v>15</v>
      </c>
      <c r="D16" s="10">
        <v>2261.37</v>
      </c>
      <c r="E16" s="10"/>
      <c r="F16" s="10"/>
      <c r="G16" s="11">
        <f>D16*0.05</f>
        <v>113.0685</v>
      </c>
      <c r="H16" s="11"/>
      <c r="I16" s="12">
        <v>0</v>
      </c>
      <c r="J16" s="13">
        <v>42.74</v>
      </c>
      <c r="K16" s="40">
        <v>0</v>
      </c>
      <c r="L16" s="40"/>
      <c r="M16"/>
      <c r="N16"/>
    </row>
    <row r="17" spans="1:14" s="54" customFormat="1" ht="14.25" customHeight="1" x14ac:dyDescent="0.25">
      <c r="A17" s="55" t="s">
        <v>39</v>
      </c>
      <c r="B17" s="22" t="s">
        <v>17</v>
      </c>
      <c r="C17" s="23">
        <v>15</v>
      </c>
      <c r="D17" s="10">
        <v>1790.3</v>
      </c>
      <c r="E17" s="10">
        <f>D17*2</f>
        <v>3580.6</v>
      </c>
      <c r="F17" s="10">
        <f>G17*24*4</f>
        <v>8593.44</v>
      </c>
      <c r="G17" s="11">
        <f>D17*0.05</f>
        <v>89.515000000000001</v>
      </c>
      <c r="H17" s="11"/>
      <c r="I17" s="12">
        <v>0</v>
      </c>
      <c r="J17" s="13">
        <v>86.84</v>
      </c>
      <c r="K17" s="24">
        <v>0</v>
      </c>
      <c r="L17" s="24"/>
      <c r="M17"/>
      <c r="N17"/>
    </row>
    <row r="18" spans="1:14" s="54" customFormat="1" ht="14.25" customHeight="1" x14ac:dyDescent="0.25">
      <c r="A18" s="27" t="s">
        <v>40</v>
      </c>
      <c r="B18" s="8" t="s">
        <v>41</v>
      </c>
      <c r="C18" s="15">
        <v>15</v>
      </c>
      <c r="D18" s="10">
        <v>2957.13</v>
      </c>
      <c r="E18" s="10">
        <f>D18*2</f>
        <v>5914.26</v>
      </c>
      <c r="F18" s="10">
        <f>G18*24*5</f>
        <v>17742.780000000002</v>
      </c>
      <c r="G18" s="11">
        <f>D18*0.05</f>
        <v>147.85650000000001</v>
      </c>
      <c r="H18" s="11"/>
      <c r="I18" s="34">
        <v>54.99</v>
      </c>
      <c r="J18" s="41">
        <v>0</v>
      </c>
      <c r="K18" s="20">
        <v>0</v>
      </c>
      <c r="L18" s="20"/>
      <c r="M18"/>
      <c r="N18"/>
    </row>
    <row r="19" spans="1:14" s="54" customFormat="1" ht="27" x14ac:dyDescent="0.25">
      <c r="A19" s="27" t="s">
        <v>42</v>
      </c>
      <c r="B19" s="8" t="s">
        <v>41</v>
      </c>
      <c r="C19" s="15">
        <v>15</v>
      </c>
      <c r="D19" s="10">
        <v>2691.5099999999998</v>
      </c>
      <c r="E19" s="10">
        <f>D19*2</f>
        <v>5383.0199999999995</v>
      </c>
      <c r="F19" s="10">
        <f>G19*24*5</f>
        <v>16149.06</v>
      </c>
      <c r="G19" s="11">
        <f>D19*0.05</f>
        <v>134.57550000000001</v>
      </c>
      <c r="H19" s="11"/>
      <c r="I19" s="34">
        <v>26.09</v>
      </c>
      <c r="J19" s="41">
        <v>0</v>
      </c>
      <c r="K19" s="20">
        <v>0</v>
      </c>
      <c r="L19" s="20"/>
      <c r="M19"/>
      <c r="N19"/>
    </row>
    <row r="20" spans="1:14" s="54" customFormat="1" x14ac:dyDescent="0.25">
      <c r="A20" s="56" t="s">
        <v>43</v>
      </c>
      <c r="B20" s="48" t="s">
        <v>36</v>
      </c>
      <c r="C20" s="49">
        <v>15</v>
      </c>
      <c r="D20" s="10">
        <v>2501.5700000000002</v>
      </c>
      <c r="E20" s="10">
        <f>D20*2</f>
        <v>5003.1400000000003</v>
      </c>
      <c r="F20" s="10">
        <f>(G20*24)*9</f>
        <v>27016.956000000006</v>
      </c>
      <c r="G20" s="50">
        <f>D20*0.05</f>
        <v>125.07850000000002</v>
      </c>
      <c r="H20" s="50"/>
      <c r="I20" s="10">
        <v>0</v>
      </c>
      <c r="J20" s="50">
        <v>9.58</v>
      </c>
      <c r="K20" s="10">
        <v>0</v>
      </c>
      <c r="L20" s="10"/>
      <c r="M20"/>
      <c r="N20"/>
    </row>
    <row r="21" spans="1:14" s="54" customFormat="1" x14ac:dyDescent="0.25">
      <c r="A21" s="14" t="s">
        <v>44</v>
      </c>
      <c r="B21" s="17" t="s">
        <v>28</v>
      </c>
      <c r="C21" s="15">
        <v>15</v>
      </c>
      <c r="D21" s="10">
        <v>2957.13</v>
      </c>
      <c r="E21" s="10">
        <f>D21*2</f>
        <v>5914.26</v>
      </c>
      <c r="F21" s="10">
        <f>G21*24*5</f>
        <v>17742.780000000002</v>
      </c>
      <c r="G21" s="11">
        <f>D21*0.05</f>
        <v>147.85650000000001</v>
      </c>
      <c r="H21" s="11"/>
      <c r="I21" s="34">
        <v>54.99</v>
      </c>
      <c r="J21" s="41">
        <v>0</v>
      </c>
      <c r="K21" s="20">
        <v>0</v>
      </c>
      <c r="L21" s="20"/>
      <c r="M21"/>
      <c r="N21"/>
    </row>
    <row r="22" spans="1:14" s="58" customFormat="1" x14ac:dyDescent="0.25">
      <c r="A22" s="30" t="s">
        <v>45</v>
      </c>
      <c r="B22" s="57" t="s">
        <v>46</v>
      </c>
      <c r="C22" s="32">
        <v>15</v>
      </c>
      <c r="D22" s="33">
        <v>2919.2174999999997</v>
      </c>
      <c r="E22" s="33">
        <f>D22*2</f>
        <v>5838.4349999999995</v>
      </c>
      <c r="F22" s="33">
        <f>G22*24</f>
        <v>3503.0609999999997</v>
      </c>
      <c r="G22" s="11">
        <f>D22*0.05</f>
        <v>145.96087499999999</v>
      </c>
      <c r="H22" s="11"/>
      <c r="I22" s="33">
        <v>50.859135999999978</v>
      </c>
      <c r="J22" s="19">
        <v>0</v>
      </c>
      <c r="K22" s="33">
        <v>0</v>
      </c>
      <c r="L22" s="33"/>
      <c r="M22"/>
      <c r="N22"/>
    </row>
    <row r="23" spans="1:14" s="54" customFormat="1" ht="18" x14ac:dyDescent="0.25">
      <c r="A23" s="59" t="s">
        <v>47</v>
      </c>
      <c r="B23" s="60" t="s">
        <v>48</v>
      </c>
      <c r="C23" s="61">
        <v>15</v>
      </c>
      <c r="D23" s="10">
        <v>2904</v>
      </c>
      <c r="E23" s="10">
        <f>D23*2</f>
        <v>5808</v>
      </c>
      <c r="F23" s="10">
        <f>G23*24</f>
        <v>3484.8</v>
      </c>
      <c r="G23" s="11">
        <f>D23*0.05</f>
        <v>145.20000000000002</v>
      </c>
      <c r="H23" s="11"/>
      <c r="I23" s="62">
        <v>49.2</v>
      </c>
      <c r="J23" s="63">
        <v>0</v>
      </c>
      <c r="K23" s="62">
        <v>0</v>
      </c>
      <c r="L23" s="62"/>
      <c r="M23"/>
      <c r="N23"/>
    </row>
    <row r="24" spans="1:14" s="54" customFormat="1" ht="15.75" customHeight="1" x14ac:dyDescent="0.25">
      <c r="A24" s="64" t="s">
        <v>49</v>
      </c>
      <c r="B24" s="65" t="s">
        <v>50</v>
      </c>
      <c r="C24" s="32">
        <v>15</v>
      </c>
      <c r="D24" s="10">
        <v>3142.53</v>
      </c>
      <c r="E24" s="10">
        <f>D24*2</f>
        <v>6285.06</v>
      </c>
      <c r="F24" s="10">
        <f>G24*24</f>
        <v>3771.0360000000005</v>
      </c>
      <c r="G24" s="11">
        <f>D24*0.05</f>
        <v>157.12650000000002</v>
      </c>
      <c r="H24" s="11"/>
      <c r="I24" s="12">
        <v>95.405536000000012</v>
      </c>
      <c r="J24" s="13">
        <v>0</v>
      </c>
      <c r="K24" s="12">
        <v>0</v>
      </c>
      <c r="L24" s="12"/>
      <c r="M24"/>
      <c r="N24"/>
    </row>
    <row r="25" spans="1:14" s="54" customFormat="1" ht="18" x14ac:dyDescent="0.25">
      <c r="A25" s="30" t="s">
        <v>51</v>
      </c>
      <c r="B25" s="31" t="s">
        <v>52</v>
      </c>
      <c r="C25" s="32">
        <v>15</v>
      </c>
      <c r="D25" s="10">
        <v>2957.13</v>
      </c>
      <c r="E25" s="66">
        <f>D25*2</f>
        <v>5914.26</v>
      </c>
      <c r="F25" s="66">
        <f>G25*24</f>
        <v>3548.5560000000005</v>
      </c>
      <c r="G25" s="11">
        <f>D25*0.05</f>
        <v>147.85650000000001</v>
      </c>
      <c r="H25" s="11"/>
      <c r="I25" s="33">
        <v>54.984016000000025</v>
      </c>
      <c r="J25" s="67">
        <v>0</v>
      </c>
      <c r="K25" s="33">
        <v>0</v>
      </c>
      <c r="L25" s="33"/>
      <c r="M25"/>
      <c r="N25"/>
    </row>
    <row r="26" spans="1:14" s="54" customFormat="1" ht="18.75" customHeight="1" x14ac:dyDescent="0.25">
      <c r="A26" s="64" t="s">
        <v>53</v>
      </c>
      <c r="B26" s="65" t="s">
        <v>54</v>
      </c>
      <c r="C26" s="32">
        <v>15</v>
      </c>
      <c r="D26" s="10">
        <v>3456.76</v>
      </c>
      <c r="E26" s="10">
        <f>D26*2</f>
        <v>6913.52</v>
      </c>
      <c r="F26" s="10">
        <f>G26*24</f>
        <v>4148.112000000001</v>
      </c>
      <c r="G26" s="11">
        <f>D26*0.05</f>
        <v>172.83800000000002</v>
      </c>
      <c r="H26" s="11"/>
      <c r="I26" s="12">
        <v>129.6</v>
      </c>
      <c r="J26" s="13">
        <v>0</v>
      </c>
      <c r="K26" s="12">
        <v>0</v>
      </c>
      <c r="L26" s="12"/>
      <c r="M26"/>
      <c r="N26"/>
    </row>
    <row r="27" spans="1:14" s="54" customFormat="1" ht="24" customHeight="1" x14ac:dyDescent="0.25">
      <c r="A27" s="47" t="s">
        <v>55</v>
      </c>
      <c r="B27" s="48" t="s">
        <v>36</v>
      </c>
      <c r="C27" s="49">
        <v>15</v>
      </c>
      <c r="D27" s="10">
        <v>2501.5700000000002</v>
      </c>
      <c r="E27" s="10">
        <f>D27*2</f>
        <v>5003.1400000000003</v>
      </c>
      <c r="F27" s="10">
        <f>(G27*24)*9</f>
        <v>27016.956000000006</v>
      </c>
      <c r="G27" s="50">
        <f>D27*0.05</f>
        <v>125.07850000000002</v>
      </c>
      <c r="H27" s="50"/>
      <c r="I27" s="10">
        <v>0</v>
      </c>
      <c r="J27" s="50">
        <v>9.58</v>
      </c>
      <c r="K27" s="10">
        <v>0</v>
      </c>
      <c r="L27" s="10"/>
      <c r="M27"/>
      <c r="N27"/>
    </row>
    <row r="28" spans="1:14" s="54" customFormat="1" x14ac:dyDescent="0.25">
      <c r="A28" s="14" t="s">
        <v>56</v>
      </c>
      <c r="B28" s="17" t="s">
        <v>28</v>
      </c>
      <c r="C28" s="15">
        <v>15</v>
      </c>
      <c r="D28" s="10">
        <v>2957.13</v>
      </c>
      <c r="E28" s="10">
        <f>D28*2</f>
        <v>5914.26</v>
      </c>
      <c r="F28" s="10">
        <f>G28*24*2</f>
        <v>7097.112000000001</v>
      </c>
      <c r="G28" s="11">
        <f>D28*0.05</f>
        <v>147.85650000000001</v>
      </c>
      <c r="H28" s="11"/>
      <c r="I28" s="34">
        <v>54.99</v>
      </c>
      <c r="J28" s="35">
        <v>0</v>
      </c>
      <c r="K28" s="36">
        <v>0</v>
      </c>
      <c r="L28" s="36"/>
      <c r="M28"/>
      <c r="N28"/>
    </row>
    <row r="29" spans="1:14" s="54" customFormat="1" ht="12.75" customHeight="1" x14ac:dyDescent="0.25">
      <c r="A29" s="68" t="s">
        <v>57</v>
      </c>
      <c r="B29" s="69" t="s">
        <v>58</v>
      </c>
      <c r="C29" s="70">
        <v>15</v>
      </c>
      <c r="D29" s="10">
        <v>5170.2299999999996</v>
      </c>
      <c r="E29" s="10">
        <f>D29*2</f>
        <v>10340.459999999999</v>
      </c>
      <c r="F29" s="10">
        <f>G29*24</f>
        <v>6204.2759999999998</v>
      </c>
      <c r="G29" s="11">
        <f>D29*0.05</f>
        <v>258.51150000000001</v>
      </c>
      <c r="H29" s="11"/>
      <c r="I29" s="18">
        <v>492.09</v>
      </c>
      <c r="J29" s="19">
        <v>0</v>
      </c>
      <c r="K29" s="71">
        <v>0</v>
      </c>
      <c r="L29" s="71"/>
      <c r="M29"/>
      <c r="N29"/>
    </row>
    <row r="30" spans="1:14" s="54" customFormat="1" x14ac:dyDescent="0.25">
      <c r="A30" s="14" t="s">
        <v>59</v>
      </c>
      <c r="B30" s="17" t="s">
        <v>28</v>
      </c>
      <c r="C30" s="15">
        <v>15</v>
      </c>
      <c r="D30" s="10">
        <v>2957.13</v>
      </c>
      <c r="E30" s="10">
        <f>D30*2</f>
        <v>5914.26</v>
      </c>
      <c r="F30" s="10">
        <f>G30*24*2</f>
        <v>7097.112000000001</v>
      </c>
      <c r="G30" s="11">
        <f>D30*0.05</f>
        <v>147.85650000000001</v>
      </c>
      <c r="H30" s="11"/>
      <c r="I30" s="34">
        <v>54.99</v>
      </c>
      <c r="J30" s="35">
        <v>0</v>
      </c>
      <c r="K30" s="36">
        <v>0</v>
      </c>
      <c r="L30" s="36"/>
      <c r="M30"/>
      <c r="N30"/>
    </row>
    <row r="31" spans="1:14" ht="18" x14ac:dyDescent="0.25">
      <c r="A31" s="27" t="s">
        <v>60</v>
      </c>
      <c r="B31" s="28" t="s">
        <v>61</v>
      </c>
      <c r="C31" s="29">
        <v>15</v>
      </c>
      <c r="D31" s="10">
        <v>6410.6</v>
      </c>
      <c r="E31" s="10">
        <f>D31*2</f>
        <v>12821.2</v>
      </c>
      <c r="F31" s="10">
        <f>G31*24</f>
        <v>7692.7200000000012</v>
      </c>
      <c r="G31" s="11">
        <f>D31*0.05</f>
        <v>320.53000000000003</v>
      </c>
      <c r="H31" s="11"/>
      <c r="I31" s="18">
        <v>731.13</v>
      </c>
      <c r="J31" s="19">
        <v>0</v>
      </c>
      <c r="K31" s="18">
        <v>0</v>
      </c>
      <c r="L31" s="18"/>
    </row>
    <row r="32" spans="1:14" ht="26.25" customHeight="1" x14ac:dyDescent="0.25">
      <c r="A32" s="44" t="s">
        <v>62</v>
      </c>
      <c r="B32" s="52" t="s">
        <v>63</v>
      </c>
      <c r="C32" s="72">
        <v>15</v>
      </c>
      <c r="D32" s="10">
        <v>2261.3700000000003</v>
      </c>
      <c r="E32" s="10"/>
      <c r="F32" s="10"/>
      <c r="G32" s="11">
        <f>D32*0.05</f>
        <v>113.06850000000003</v>
      </c>
      <c r="H32" s="11"/>
      <c r="I32" s="12">
        <v>0</v>
      </c>
      <c r="J32" s="13">
        <v>42.741759999999971</v>
      </c>
      <c r="K32" s="10">
        <v>0</v>
      </c>
      <c r="L32" s="10"/>
      <c r="M32" s="26"/>
      <c r="N32" s="73"/>
    </row>
    <row r="33" spans="1:13" ht="26.25" customHeight="1" x14ac:dyDescent="0.25">
      <c r="A33" s="74" t="s">
        <v>64</v>
      </c>
      <c r="B33" s="75" t="s">
        <v>65</v>
      </c>
      <c r="C33" s="76">
        <v>15</v>
      </c>
      <c r="D33" s="77">
        <v>4227.1499999999996</v>
      </c>
      <c r="E33" s="77">
        <f>D33*2</f>
        <v>8454.2999999999993</v>
      </c>
      <c r="F33" s="77">
        <f>G33*24*8</f>
        <v>40580.639999999999</v>
      </c>
      <c r="G33" s="11">
        <f>D33*0.05</f>
        <v>211.35749999999999</v>
      </c>
      <c r="H33" s="11"/>
      <c r="I33" s="77">
        <v>338.51</v>
      </c>
      <c r="J33" s="78">
        <v>0</v>
      </c>
      <c r="K33" s="79">
        <v>0</v>
      </c>
      <c r="L33" s="20"/>
      <c r="M33" s="80"/>
    </row>
    <row r="34" spans="1:13" ht="18" x14ac:dyDescent="0.25">
      <c r="A34" s="47" t="s">
        <v>66</v>
      </c>
      <c r="B34" s="48" t="s">
        <v>67</v>
      </c>
      <c r="C34" s="9">
        <v>14</v>
      </c>
      <c r="D34" s="10">
        <f>3102.45/15*C34</f>
        <v>2895.62</v>
      </c>
      <c r="E34" s="10"/>
      <c r="F34" s="10"/>
      <c r="G34" s="11">
        <f>D34*0.05</f>
        <v>144.78100000000001</v>
      </c>
      <c r="H34" s="11"/>
      <c r="I34" s="12">
        <v>91.04</v>
      </c>
      <c r="J34" s="13">
        <v>0</v>
      </c>
      <c r="K34" s="12">
        <v>0</v>
      </c>
      <c r="L34" s="12"/>
    </row>
    <row r="35" spans="1:13" ht="10.5" customHeight="1" x14ac:dyDescent="0.25">
      <c r="A35" s="81" t="s">
        <v>68</v>
      </c>
      <c r="B35" s="45" t="s">
        <v>69</v>
      </c>
      <c r="C35" s="46">
        <v>15</v>
      </c>
      <c r="D35" s="10">
        <f>241.34*15</f>
        <v>3620.1</v>
      </c>
      <c r="E35" s="10">
        <f>D35*2</f>
        <v>7240.2</v>
      </c>
      <c r="F35" s="10">
        <f>G35*24</f>
        <v>4344.12</v>
      </c>
      <c r="G35" s="11">
        <f>D35*0.05</f>
        <v>181.005</v>
      </c>
      <c r="H35" s="11"/>
      <c r="I35" s="82">
        <v>165.07</v>
      </c>
      <c r="J35" s="83">
        <v>0</v>
      </c>
      <c r="K35" s="82">
        <v>0</v>
      </c>
      <c r="L35" s="82"/>
    </row>
    <row r="36" spans="1:13" x14ac:dyDescent="0.25">
      <c r="A36" s="14" t="s">
        <v>70</v>
      </c>
      <c r="B36" s="17" t="s">
        <v>71</v>
      </c>
      <c r="C36" s="15">
        <v>15</v>
      </c>
      <c r="D36" s="10">
        <v>1731.135</v>
      </c>
      <c r="E36" s="10">
        <f>D36*2</f>
        <v>3462.27</v>
      </c>
      <c r="F36" s="10">
        <f>G36*24</f>
        <v>2077.3620000000001</v>
      </c>
      <c r="G36" s="11">
        <f>D36*0.05</f>
        <v>86.556750000000008</v>
      </c>
      <c r="H36" s="11"/>
      <c r="I36" s="34">
        <v>0</v>
      </c>
      <c r="J36" s="41">
        <v>95.726800000000011</v>
      </c>
      <c r="K36" s="20">
        <v>0</v>
      </c>
      <c r="L36" s="20"/>
    </row>
    <row r="37" spans="1:13" ht="27" x14ac:dyDescent="0.25">
      <c r="A37" s="84" t="s">
        <v>72</v>
      </c>
      <c r="B37" s="52" t="s">
        <v>73</v>
      </c>
      <c r="C37" s="72">
        <v>15</v>
      </c>
      <c r="D37" s="10">
        <v>2261.37</v>
      </c>
      <c r="E37" s="10"/>
      <c r="F37" s="10"/>
      <c r="G37" s="11">
        <f>D37*0.05</f>
        <v>113.0685</v>
      </c>
      <c r="H37" s="11"/>
      <c r="I37" s="12">
        <v>0</v>
      </c>
      <c r="J37" s="13">
        <v>42.74</v>
      </c>
      <c r="K37" s="40">
        <v>0</v>
      </c>
      <c r="L37" s="40"/>
    </row>
    <row r="38" spans="1:13" x14ac:dyDescent="0.25">
      <c r="A38" s="14" t="s">
        <v>74</v>
      </c>
      <c r="B38" s="17" t="s">
        <v>71</v>
      </c>
      <c r="C38" s="15">
        <v>15</v>
      </c>
      <c r="D38" s="10">
        <v>1731.135</v>
      </c>
      <c r="E38" s="10"/>
      <c r="F38" s="10">
        <f>G38*24</f>
        <v>2077.3620000000001</v>
      </c>
      <c r="G38" s="11">
        <f>D38*0.05</f>
        <v>86.556750000000008</v>
      </c>
      <c r="H38" s="11"/>
      <c r="I38" s="34">
        <v>0</v>
      </c>
      <c r="J38" s="41">
        <v>95.726800000000011</v>
      </c>
      <c r="K38" s="20">
        <v>0</v>
      </c>
      <c r="L38" s="20"/>
    </row>
    <row r="39" spans="1:13" ht="26.25" customHeight="1" x14ac:dyDescent="0.25">
      <c r="A39" s="84" t="s">
        <v>75</v>
      </c>
      <c r="B39" s="52" t="s">
        <v>76</v>
      </c>
      <c r="C39" s="72">
        <v>15</v>
      </c>
      <c r="D39" s="10">
        <v>6410.6</v>
      </c>
      <c r="E39" s="10"/>
      <c r="F39" s="10"/>
      <c r="G39" s="11">
        <f>D39*0.05</f>
        <v>320.53000000000003</v>
      </c>
      <c r="H39" s="11"/>
      <c r="I39" s="18">
        <v>731.13</v>
      </c>
      <c r="J39" s="19">
        <v>0</v>
      </c>
      <c r="K39" s="71"/>
      <c r="L39" s="71"/>
    </row>
    <row r="40" spans="1:13" ht="26.25" customHeight="1" x14ac:dyDescent="0.25">
      <c r="A40" s="30" t="s">
        <v>77</v>
      </c>
      <c r="B40" s="31" t="s">
        <v>78</v>
      </c>
      <c r="C40" s="32">
        <v>15</v>
      </c>
      <c r="D40" s="10">
        <v>2904</v>
      </c>
      <c r="E40" s="66">
        <f>D40*2</f>
        <v>5808</v>
      </c>
      <c r="F40" s="66">
        <f>G40*24</f>
        <v>3484.8</v>
      </c>
      <c r="G40" s="11">
        <f>D40*0.05</f>
        <v>145.20000000000002</v>
      </c>
      <c r="H40" s="11"/>
      <c r="I40" s="12">
        <v>49.2</v>
      </c>
      <c r="J40" s="13"/>
      <c r="K40" s="12">
        <v>0</v>
      </c>
      <c r="L40" s="12"/>
    </row>
    <row r="41" spans="1:13" ht="27" x14ac:dyDescent="0.25">
      <c r="A41" s="7" t="s">
        <v>79</v>
      </c>
      <c r="B41" s="8" t="s">
        <v>80</v>
      </c>
      <c r="C41" s="9">
        <v>15</v>
      </c>
      <c r="D41" s="10">
        <v>3102.45</v>
      </c>
      <c r="E41" s="10">
        <f>D41*2</f>
        <v>6204.9</v>
      </c>
      <c r="F41" s="10">
        <f>G41*24</f>
        <v>3722.94</v>
      </c>
      <c r="G41" s="11">
        <f>D41*0.05</f>
        <v>155.1225</v>
      </c>
      <c r="H41" s="11"/>
      <c r="I41" s="85">
        <v>91.04</v>
      </c>
      <c r="J41" s="86">
        <v>0</v>
      </c>
      <c r="K41" s="71">
        <v>0</v>
      </c>
      <c r="L41" s="71"/>
    </row>
    <row r="42" spans="1:13" ht="18" x14ac:dyDescent="0.25">
      <c r="A42" s="14" t="s">
        <v>81</v>
      </c>
      <c r="B42" s="17" t="s">
        <v>82</v>
      </c>
      <c r="C42" s="15">
        <v>15</v>
      </c>
      <c r="D42" s="10">
        <v>2957.13</v>
      </c>
      <c r="E42" s="66">
        <f>D42*2</f>
        <v>5914.26</v>
      </c>
      <c r="F42" s="66">
        <f>G42*24</f>
        <v>3548.5560000000005</v>
      </c>
      <c r="G42" s="11">
        <f>D42*0.05</f>
        <v>147.85650000000001</v>
      </c>
      <c r="H42" s="11"/>
      <c r="I42" s="33">
        <v>54.99</v>
      </c>
      <c r="J42" s="67">
        <v>0</v>
      </c>
      <c r="K42" s="33">
        <v>0</v>
      </c>
      <c r="L42" s="33"/>
    </row>
    <row r="43" spans="1:13" x14ac:dyDescent="0.25">
      <c r="A43" s="87" t="s">
        <v>83</v>
      </c>
      <c r="B43" s="88" t="s">
        <v>84</v>
      </c>
      <c r="C43" s="32">
        <v>15</v>
      </c>
      <c r="D43" s="10">
        <v>3169.08</v>
      </c>
      <c r="E43" s="10">
        <f>D43*2</f>
        <v>6338.16</v>
      </c>
      <c r="F43" s="10">
        <f>G43*24</f>
        <v>3802.8960000000002</v>
      </c>
      <c r="G43" s="11">
        <f>D43*0.05</f>
        <v>158.45400000000001</v>
      </c>
      <c r="H43" s="11"/>
      <c r="I43" s="36">
        <v>98.294175999999993</v>
      </c>
      <c r="J43" s="35">
        <v>0</v>
      </c>
      <c r="K43" s="36"/>
      <c r="L43" s="36"/>
    </row>
    <row r="44" spans="1:13" x14ac:dyDescent="0.25">
      <c r="A44" s="14" t="s">
        <v>85</v>
      </c>
      <c r="B44" s="17" t="s">
        <v>28</v>
      </c>
      <c r="C44" s="15">
        <v>15</v>
      </c>
      <c r="D44" s="10">
        <v>3114.8355000000001</v>
      </c>
      <c r="E44" s="10">
        <f>D44*2</f>
        <v>6229.6710000000003</v>
      </c>
      <c r="F44" s="10">
        <f>G44*24</f>
        <v>3737.8026000000004</v>
      </c>
      <c r="G44" s="11">
        <f>D44*0.05</f>
        <v>155.74177500000002</v>
      </c>
      <c r="H44" s="11"/>
      <c r="I44" s="34">
        <v>92.392374400000023</v>
      </c>
      <c r="J44" s="41">
        <v>0</v>
      </c>
      <c r="K44" s="20">
        <v>0</v>
      </c>
      <c r="L44" s="20"/>
    </row>
    <row r="45" spans="1:13" ht="26.25" customHeight="1" x14ac:dyDescent="0.25">
      <c r="A45" s="27" t="s">
        <v>86</v>
      </c>
      <c r="B45" s="8" t="s">
        <v>13</v>
      </c>
      <c r="C45" s="9">
        <v>15</v>
      </c>
      <c r="D45" s="10">
        <v>4120.91</v>
      </c>
      <c r="E45" s="10">
        <f>D45*2</f>
        <v>8241.82</v>
      </c>
      <c r="F45" s="10">
        <f>G45*24</f>
        <v>4945.0920000000006</v>
      </c>
      <c r="G45" s="11">
        <f>D45*0.05</f>
        <v>206.0455</v>
      </c>
      <c r="H45" s="11"/>
      <c r="I45" s="12">
        <v>326.95999999999998</v>
      </c>
      <c r="J45" s="13">
        <v>0</v>
      </c>
      <c r="K45" s="12">
        <v>0</v>
      </c>
      <c r="L45" s="12"/>
    </row>
    <row r="46" spans="1:13" ht="26.25" customHeight="1" x14ac:dyDescent="0.25">
      <c r="A46" s="89" t="s">
        <v>87</v>
      </c>
      <c r="B46" s="17" t="s">
        <v>88</v>
      </c>
      <c r="C46" s="15">
        <v>15</v>
      </c>
      <c r="D46" s="10">
        <v>3169.08</v>
      </c>
      <c r="E46" s="10"/>
      <c r="F46" s="10"/>
      <c r="G46" s="11">
        <f>D46*0.05</f>
        <v>158.45400000000001</v>
      </c>
      <c r="H46" s="11"/>
      <c r="I46" s="36">
        <v>98.294175999999993</v>
      </c>
      <c r="J46" s="35">
        <v>0</v>
      </c>
      <c r="K46" s="36">
        <v>0</v>
      </c>
      <c r="L46" s="36"/>
    </row>
    <row r="47" spans="1:13" s="90" customFormat="1" ht="26.25" customHeight="1" x14ac:dyDescent="0.25">
      <c r="A47" s="30" t="s">
        <v>89</v>
      </c>
      <c r="B47" s="31" t="s">
        <v>90</v>
      </c>
      <c r="C47" s="32">
        <v>15</v>
      </c>
      <c r="D47" s="10">
        <v>3102.4500000000003</v>
      </c>
      <c r="E47" s="10"/>
      <c r="F47" s="10"/>
      <c r="G47" s="11">
        <f>D47*0.05</f>
        <v>155.12250000000003</v>
      </c>
      <c r="H47" s="11"/>
      <c r="I47" s="12">
        <v>91.044832000000014</v>
      </c>
      <c r="J47" s="13">
        <v>0</v>
      </c>
      <c r="K47" s="12">
        <v>0</v>
      </c>
      <c r="L47" s="12"/>
    </row>
    <row r="48" spans="1:13" s="90" customFormat="1" ht="26.25" customHeight="1" x14ac:dyDescent="0.25">
      <c r="A48" s="37" t="s">
        <v>91</v>
      </c>
      <c r="B48" s="38" t="s">
        <v>92</v>
      </c>
      <c r="C48" s="39">
        <v>15</v>
      </c>
      <c r="D48" s="10">
        <v>13312.35</v>
      </c>
      <c r="E48" s="10">
        <f>D48*2</f>
        <v>26624.7</v>
      </c>
      <c r="F48" s="10">
        <f>G48*24</f>
        <v>15974.820000000002</v>
      </c>
      <c r="G48" s="11">
        <f>D48*0.05</f>
        <v>665.61750000000006</v>
      </c>
      <c r="H48" s="11"/>
      <c r="I48" s="91">
        <v>2234.7399999999998</v>
      </c>
      <c r="J48" s="11">
        <v>0</v>
      </c>
      <c r="K48" s="91">
        <v>0</v>
      </c>
      <c r="L48" s="91"/>
    </row>
    <row r="49" spans="1:14" x14ac:dyDescent="0.25">
      <c r="A49" s="84" t="s">
        <v>93</v>
      </c>
      <c r="B49" s="52" t="s">
        <v>94</v>
      </c>
      <c r="C49" s="72">
        <v>15</v>
      </c>
      <c r="D49" s="10">
        <v>5242.98</v>
      </c>
      <c r="E49" s="10"/>
      <c r="F49" s="10"/>
      <c r="G49" s="11">
        <v>262.14999999999998</v>
      </c>
      <c r="H49" s="11"/>
      <c r="I49" s="18">
        <v>505.13</v>
      </c>
      <c r="J49" s="19"/>
      <c r="K49" s="71"/>
      <c r="L49" s="71"/>
    </row>
    <row r="50" spans="1:14" x14ac:dyDescent="0.25">
      <c r="A50" s="16" t="s">
        <v>95</v>
      </c>
      <c r="B50" s="17" t="s">
        <v>96</v>
      </c>
      <c r="C50" s="15">
        <v>15</v>
      </c>
      <c r="D50" s="10">
        <v>2460.6675</v>
      </c>
      <c r="E50" s="10">
        <f>D50*2</f>
        <v>4921.335</v>
      </c>
      <c r="F50" s="10">
        <f>G50*24</f>
        <v>2952.8010000000004</v>
      </c>
      <c r="G50" s="11">
        <f>D50*0.05</f>
        <v>123.03337500000001</v>
      </c>
      <c r="H50" s="11"/>
      <c r="I50" s="12">
        <v>0</v>
      </c>
      <c r="J50" s="13">
        <v>14.031103999999999</v>
      </c>
      <c r="K50" s="20">
        <v>0</v>
      </c>
      <c r="L50" s="20"/>
    </row>
    <row r="51" spans="1:14" ht="22.5" x14ac:dyDescent="0.25">
      <c r="A51" s="7" t="s">
        <v>97</v>
      </c>
      <c r="B51" s="92" t="s">
        <v>50</v>
      </c>
      <c r="C51" s="32">
        <v>15</v>
      </c>
      <c r="D51" s="10">
        <v>4304.7700000000004</v>
      </c>
      <c r="E51" s="10">
        <f>D51*2</f>
        <v>8609.5400000000009</v>
      </c>
      <c r="F51" s="10">
        <f>G51*24</f>
        <v>5165.7240000000011</v>
      </c>
      <c r="G51" s="11">
        <f>D51*0.05</f>
        <v>215.23850000000004</v>
      </c>
      <c r="H51" s="11"/>
      <c r="I51" s="10">
        <v>160.54</v>
      </c>
      <c r="J51" s="50">
        <v>0</v>
      </c>
      <c r="K51" s="10">
        <v>0</v>
      </c>
      <c r="L51" s="10"/>
    </row>
    <row r="52" spans="1:14" x14ac:dyDescent="0.25">
      <c r="A52" s="93" t="s">
        <v>98</v>
      </c>
      <c r="B52" s="94" t="s">
        <v>34</v>
      </c>
      <c r="C52" s="9">
        <v>15</v>
      </c>
      <c r="D52" s="10">
        <v>2261.37</v>
      </c>
      <c r="E52" s="10"/>
      <c r="F52" s="10"/>
      <c r="G52" s="11">
        <f>D52*0.05</f>
        <v>113.0685</v>
      </c>
      <c r="H52" s="11"/>
      <c r="I52" s="12">
        <v>0</v>
      </c>
      <c r="J52" s="13">
        <v>42.74</v>
      </c>
      <c r="K52" s="95">
        <v>0</v>
      </c>
      <c r="L52" s="95"/>
    </row>
    <row r="53" spans="1:14" ht="23.25" customHeight="1" x14ac:dyDescent="0.25">
      <c r="A53" s="68" t="s">
        <v>99</v>
      </c>
      <c r="B53" s="96" t="s">
        <v>100</v>
      </c>
      <c r="C53" s="97">
        <v>15</v>
      </c>
      <c r="D53" s="10">
        <f>241.34*15</f>
        <v>3620.1</v>
      </c>
      <c r="E53" s="10">
        <f>D53*2</f>
        <v>7240.2</v>
      </c>
      <c r="F53" s="10">
        <f>G53*24</f>
        <v>4344.12</v>
      </c>
      <c r="G53" s="11">
        <f>D53*0.05</f>
        <v>181.005</v>
      </c>
      <c r="H53" s="11"/>
      <c r="I53" s="82">
        <v>165.07</v>
      </c>
      <c r="J53" s="83">
        <v>0</v>
      </c>
      <c r="K53" s="82">
        <v>0</v>
      </c>
      <c r="L53" s="82"/>
    </row>
    <row r="54" spans="1:14" ht="23.25" customHeight="1" x14ac:dyDescent="0.25">
      <c r="A54" s="30" t="s">
        <v>101</v>
      </c>
      <c r="B54" s="31" t="s">
        <v>102</v>
      </c>
      <c r="C54" s="32">
        <v>15</v>
      </c>
      <c r="D54" s="10">
        <v>1116.855</v>
      </c>
      <c r="E54" s="66">
        <f>D54*2</f>
        <v>2233.71</v>
      </c>
      <c r="F54" s="66">
        <f>G54*24</f>
        <v>1340.2260000000001</v>
      </c>
      <c r="G54" s="11">
        <f>D54*0.05</f>
        <v>55.842750000000002</v>
      </c>
      <c r="H54" s="11"/>
      <c r="I54" s="33">
        <v>0</v>
      </c>
      <c r="J54" s="67">
        <v>141.94072</v>
      </c>
      <c r="K54" s="33">
        <v>0</v>
      </c>
      <c r="L54" s="33"/>
    </row>
    <row r="55" spans="1:14" ht="12.75" customHeight="1" x14ac:dyDescent="0.25">
      <c r="A55" s="7" t="s">
        <v>103</v>
      </c>
      <c r="B55" s="8" t="s">
        <v>104</v>
      </c>
      <c r="C55" s="9">
        <v>15</v>
      </c>
      <c r="D55" s="10">
        <v>3102.4500000000003</v>
      </c>
      <c r="E55" s="10"/>
      <c r="F55" s="10"/>
      <c r="G55" s="11">
        <f>D55*0.05</f>
        <v>155.12250000000003</v>
      </c>
      <c r="H55" s="11"/>
      <c r="I55" s="12">
        <v>91.044832000000014</v>
      </c>
      <c r="J55" s="13">
        <v>0</v>
      </c>
      <c r="K55" s="12">
        <v>0</v>
      </c>
      <c r="L55" s="12"/>
    </row>
    <row r="56" spans="1:14" ht="12.75" customHeight="1" x14ac:dyDescent="0.25">
      <c r="A56" s="7" t="s">
        <v>105</v>
      </c>
      <c r="B56" s="98" t="s">
        <v>106</v>
      </c>
      <c r="C56" s="99">
        <v>15</v>
      </c>
      <c r="D56" s="10">
        <v>5827.5</v>
      </c>
      <c r="E56" s="10">
        <f>D56*2</f>
        <v>11655</v>
      </c>
      <c r="F56" s="10">
        <f>G56*24</f>
        <v>6993</v>
      </c>
      <c r="G56" s="11">
        <f>D56*0.05</f>
        <v>291.375</v>
      </c>
      <c r="H56" s="11"/>
      <c r="I56" s="40">
        <v>609.88</v>
      </c>
      <c r="J56" s="100">
        <v>0</v>
      </c>
      <c r="K56" s="40">
        <v>0</v>
      </c>
      <c r="L56" s="40"/>
    </row>
    <row r="57" spans="1:14" x14ac:dyDescent="0.25">
      <c r="A57" s="7" t="s">
        <v>107</v>
      </c>
      <c r="B57" s="8" t="s">
        <v>108</v>
      </c>
      <c r="C57" s="9">
        <v>15</v>
      </c>
      <c r="D57" s="10">
        <v>3102.45</v>
      </c>
      <c r="E57" s="10"/>
      <c r="F57" s="10"/>
      <c r="G57" s="11">
        <f>D57*0.05</f>
        <v>155.1225</v>
      </c>
      <c r="H57" s="11"/>
      <c r="I57" s="12">
        <v>91.044832000000014</v>
      </c>
      <c r="J57" s="13">
        <v>0</v>
      </c>
      <c r="K57" s="12">
        <v>0</v>
      </c>
      <c r="L57" s="12"/>
    </row>
    <row r="58" spans="1:14" s="54" customFormat="1" x14ac:dyDescent="0.25">
      <c r="A58" s="59" t="s">
        <v>109</v>
      </c>
      <c r="B58" s="60" t="s">
        <v>34</v>
      </c>
      <c r="C58" s="97">
        <v>15</v>
      </c>
      <c r="D58" s="10">
        <v>2261.37</v>
      </c>
      <c r="E58" s="10"/>
      <c r="F58" s="10"/>
      <c r="G58" s="11">
        <f>D58*0.05</f>
        <v>113.0685</v>
      </c>
      <c r="H58" s="11"/>
      <c r="I58" s="12">
        <v>0</v>
      </c>
      <c r="J58" s="13">
        <v>42.74</v>
      </c>
      <c r="K58" s="95">
        <v>0</v>
      </c>
      <c r="L58" s="95"/>
      <c r="M58"/>
      <c r="N58"/>
    </row>
    <row r="59" spans="1:14" s="58" customFormat="1" ht="15.75" customHeight="1" x14ac:dyDescent="0.25">
      <c r="A59" s="21" t="s">
        <v>110</v>
      </c>
      <c r="B59" s="22" t="s">
        <v>17</v>
      </c>
      <c r="C59" s="23">
        <v>15</v>
      </c>
      <c r="D59" s="10">
        <v>1790.3</v>
      </c>
      <c r="E59" s="10">
        <f>D59*2</f>
        <v>3580.6</v>
      </c>
      <c r="F59" s="10">
        <f>G59*24*4</f>
        <v>8593.44</v>
      </c>
      <c r="G59" s="11">
        <f>D59*0.05</f>
        <v>89.515000000000001</v>
      </c>
      <c r="H59" s="11"/>
      <c r="I59" s="12">
        <v>0</v>
      </c>
      <c r="J59" s="13">
        <v>86.84</v>
      </c>
      <c r="K59" s="12">
        <v>0</v>
      </c>
      <c r="L59" s="12"/>
      <c r="M59"/>
      <c r="N59"/>
    </row>
    <row r="60" spans="1:14" x14ac:dyDescent="0.25">
      <c r="A60" s="101" t="s">
        <v>111</v>
      </c>
      <c r="B60" s="17" t="s">
        <v>112</v>
      </c>
      <c r="C60" s="72">
        <v>15</v>
      </c>
      <c r="D60" s="10">
        <v>787.41</v>
      </c>
      <c r="E60" s="10">
        <f>D60*2</f>
        <v>1574.82</v>
      </c>
      <c r="F60" s="10">
        <f>G60*24</f>
        <v>944.89200000000005</v>
      </c>
      <c r="G60" s="11">
        <f>D60*0.05</f>
        <v>39.3705</v>
      </c>
      <c r="H60" s="11"/>
      <c r="I60" s="102">
        <v>0</v>
      </c>
      <c r="J60" s="103">
        <v>163.17519999999999</v>
      </c>
      <c r="K60" s="20">
        <v>0</v>
      </c>
      <c r="L60" s="20"/>
    </row>
    <row r="61" spans="1:14" x14ac:dyDescent="0.25">
      <c r="A61" s="47" t="s">
        <v>113</v>
      </c>
      <c r="B61" s="48" t="s">
        <v>36</v>
      </c>
      <c r="C61" s="49">
        <v>15</v>
      </c>
      <c r="D61" s="10">
        <v>2501.5700000000002</v>
      </c>
      <c r="E61" s="10">
        <f>D61*2</f>
        <v>5003.1400000000003</v>
      </c>
      <c r="F61" s="10">
        <f>(G61*24)*9</f>
        <v>27016.956000000006</v>
      </c>
      <c r="G61" s="50">
        <f>D61*0.05</f>
        <v>125.07850000000002</v>
      </c>
      <c r="H61" s="50"/>
      <c r="I61" s="10">
        <v>0</v>
      </c>
      <c r="J61" s="50">
        <v>9.58</v>
      </c>
      <c r="K61" s="10">
        <v>0</v>
      </c>
      <c r="L61" s="10"/>
    </row>
    <row r="62" spans="1:14" ht="18" x14ac:dyDescent="0.25">
      <c r="A62" s="101" t="s">
        <v>114</v>
      </c>
      <c r="B62" s="17" t="s">
        <v>115</v>
      </c>
      <c r="C62" s="32">
        <v>15</v>
      </c>
      <c r="D62" s="10">
        <v>1790.3025</v>
      </c>
      <c r="E62" s="10">
        <f>D62*2</f>
        <v>3580.605</v>
      </c>
      <c r="F62" s="10">
        <f>G62*24</f>
        <v>2148.3630000000003</v>
      </c>
      <c r="G62" s="11">
        <f>D62*0.05</f>
        <v>89.515125000000012</v>
      </c>
      <c r="H62" s="11"/>
      <c r="I62" s="12">
        <v>0</v>
      </c>
      <c r="J62" s="13">
        <v>86.840079999999986</v>
      </c>
      <c r="K62" s="20">
        <v>0</v>
      </c>
      <c r="L62" s="20"/>
    </row>
    <row r="63" spans="1:14" ht="18" x14ac:dyDescent="0.25">
      <c r="A63" s="7" t="s">
        <v>116</v>
      </c>
      <c r="B63" s="8" t="s">
        <v>117</v>
      </c>
      <c r="C63" s="9">
        <v>15</v>
      </c>
      <c r="D63" s="10">
        <v>2261.3700000000003</v>
      </c>
      <c r="E63" s="10"/>
      <c r="F63" s="10"/>
      <c r="G63" s="11">
        <f>D63*0.05</f>
        <v>113.06850000000003</v>
      </c>
      <c r="H63" s="11"/>
      <c r="I63" s="12">
        <v>0</v>
      </c>
      <c r="J63" s="13">
        <v>42.741759999999971</v>
      </c>
      <c r="K63" s="10">
        <v>0</v>
      </c>
      <c r="L63" s="10"/>
    </row>
    <row r="64" spans="1:14" ht="18" x14ac:dyDescent="0.25">
      <c r="A64" s="16" t="s">
        <v>118</v>
      </c>
      <c r="B64" s="17" t="s">
        <v>115</v>
      </c>
      <c r="C64" s="32">
        <v>15</v>
      </c>
      <c r="D64" s="10">
        <v>1790.3025</v>
      </c>
      <c r="E64" s="10"/>
      <c r="F64" s="10">
        <f>G64*24</f>
        <v>2148.3630000000003</v>
      </c>
      <c r="G64" s="11">
        <f>D64*0.05</f>
        <v>89.515125000000012</v>
      </c>
      <c r="H64" s="11"/>
      <c r="I64" s="12">
        <v>0</v>
      </c>
      <c r="J64" s="13">
        <v>86.840079999999986</v>
      </c>
      <c r="K64" s="20">
        <v>0</v>
      </c>
      <c r="L64" s="20"/>
    </row>
    <row r="65" spans="1:13" x14ac:dyDescent="0.25">
      <c r="A65" s="64" t="s">
        <v>119</v>
      </c>
      <c r="B65" s="65" t="s">
        <v>120</v>
      </c>
      <c r="C65" s="32">
        <v>15</v>
      </c>
      <c r="D65" s="10">
        <v>3102.45</v>
      </c>
      <c r="E65" s="10"/>
      <c r="F65" s="10"/>
      <c r="G65" s="11">
        <f>D65*0.05</f>
        <v>155.1225</v>
      </c>
      <c r="H65" s="11"/>
      <c r="I65" s="12">
        <v>91.044832000000014</v>
      </c>
      <c r="J65" s="13">
        <v>0</v>
      </c>
      <c r="K65" s="12">
        <v>0</v>
      </c>
      <c r="L65" s="12"/>
    </row>
    <row r="66" spans="1:13" x14ac:dyDescent="0.25">
      <c r="A66" s="44" t="s">
        <v>121</v>
      </c>
      <c r="B66" s="45" t="s">
        <v>122</v>
      </c>
      <c r="C66" s="46">
        <v>15</v>
      </c>
      <c r="D66" s="10">
        <v>2261.37</v>
      </c>
      <c r="E66" s="10"/>
      <c r="F66" s="10"/>
      <c r="G66" s="11">
        <f>D66*0.05</f>
        <v>113.0685</v>
      </c>
      <c r="H66" s="11"/>
      <c r="I66" s="12">
        <v>0</v>
      </c>
      <c r="J66" s="13">
        <v>42.74</v>
      </c>
      <c r="K66" s="40">
        <v>0</v>
      </c>
      <c r="L66" s="40"/>
    </row>
    <row r="67" spans="1:13" ht="26.25" customHeight="1" x14ac:dyDescent="0.25">
      <c r="A67" s="104" t="s">
        <v>123</v>
      </c>
      <c r="B67" s="60" t="s">
        <v>124</v>
      </c>
      <c r="C67" s="61">
        <v>14</v>
      </c>
      <c r="D67" s="10">
        <f>3102.45/15*C67</f>
        <v>2895.62</v>
      </c>
      <c r="E67" s="10">
        <f>D67*2</f>
        <v>5791.24</v>
      </c>
      <c r="F67" s="10">
        <f>G67*24</f>
        <v>3474.7440000000001</v>
      </c>
      <c r="G67" s="11">
        <f>D67*0.05</f>
        <v>144.78100000000001</v>
      </c>
      <c r="H67" s="11"/>
      <c r="I67" s="12">
        <v>91.04</v>
      </c>
      <c r="J67" s="13">
        <v>0</v>
      </c>
      <c r="K67" s="12">
        <v>0</v>
      </c>
      <c r="L67" s="12"/>
    </row>
    <row r="68" spans="1:13" ht="26.25" customHeight="1" x14ac:dyDescent="0.25">
      <c r="A68" s="47" t="s">
        <v>125</v>
      </c>
      <c r="B68" s="98" t="s">
        <v>126</v>
      </c>
      <c r="C68" s="99">
        <v>15</v>
      </c>
      <c r="D68" s="10">
        <v>5827.5</v>
      </c>
      <c r="E68" s="10">
        <f>D68*2</f>
        <v>11655</v>
      </c>
      <c r="F68" s="10">
        <f>G68*24</f>
        <v>6993</v>
      </c>
      <c r="G68" s="11">
        <f>D68*0.05</f>
        <v>291.375</v>
      </c>
      <c r="H68" s="11"/>
      <c r="I68" s="40">
        <v>609.88</v>
      </c>
      <c r="J68" s="100">
        <v>0</v>
      </c>
      <c r="K68" s="40">
        <v>0</v>
      </c>
      <c r="L68" s="40"/>
    </row>
    <row r="69" spans="1:13" ht="26.25" customHeight="1" x14ac:dyDescent="0.25">
      <c r="A69" s="7" t="s">
        <v>127</v>
      </c>
      <c r="B69" s="8" t="s">
        <v>128</v>
      </c>
      <c r="C69" s="9">
        <v>15</v>
      </c>
      <c r="D69" s="10">
        <v>3102.4500000000003</v>
      </c>
      <c r="E69" s="10"/>
      <c r="F69" s="10"/>
      <c r="G69" s="11">
        <f>D69*0.05</f>
        <v>155.12250000000003</v>
      </c>
      <c r="H69" s="11"/>
      <c r="I69" s="12">
        <v>91.044832000000014</v>
      </c>
      <c r="J69" s="13">
        <v>0</v>
      </c>
      <c r="K69" s="12">
        <v>0</v>
      </c>
      <c r="L69" s="12"/>
    </row>
    <row r="70" spans="1:13" ht="26.25" customHeight="1" x14ac:dyDescent="0.25">
      <c r="A70" s="44" t="s">
        <v>129</v>
      </c>
      <c r="B70" s="45" t="s">
        <v>130</v>
      </c>
      <c r="C70" s="46">
        <v>15</v>
      </c>
      <c r="D70" s="10">
        <v>3102.45</v>
      </c>
      <c r="E70" s="10">
        <f>D70*2</f>
        <v>6204.9</v>
      </c>
      <c r="F70" s="10">
        <f>G70*24</f>
        <v>3722.94</v>
      </c>
      <c r="G70" s="11">
        <f>D70*0.05</f>
        <v>155.1225</v>
      </c>
      <c r="H70" s="11"/>
      <c r="I70" s="12">
        <v>91.04</v>
      </c>
      <c r="J70" s="13">
        <v>0</v>
      </c>
      <c r="K70" s="12">
        <v>0</v>
      </c>
      <c r="L70" s="12"/>
      <c r="M70" s="26"/>
    </row>
    <row r="71" spans="1:13" ht="18" x14ac:dyDescent="0.25">
      <c r="A71" s="64" t="s">
        <v>131</v>
      </c>
      <c r="B71" s="65" t="s">
        <v>132</v>
      </c>
      <c r="C71" s="32">
        <v>15</v>
      </c>
      <c r="D71" s="10">
        <v>1790.3025</v>
      </c>
      <c r="E71" s="105"/>
      <c r="F71" s="105">
        <f>G71*24*5</f>
        <v>10741.815000000002</v>
      </c>
      <c r="G71" s="11">
        <f>D71*0.05</f>
        <v>89.515125000000012</v>
      </c>
      <c r="H71" s="11"/>
      <c r="I71" s="12">
        <v>0</v>
      </c>
      <c r="J71" s="13">
        <v>86.840079999999986</v>
      </c>
      <c r="K71" s="24"/>
      <c r="L71" s="24"/>
    </row>
    <row r="72" spans="1:13" ht="18" x14ac:dyDescent="0.25">
      <c r="A72" s="7" t="s">
        <v>133</v>
      </c>
      <c r="B72" s="8" t="s">
        <v>134</v>
      </c>
      <c r="C72" s="9">
        <v>15</v>
      </c>
      <c r="D72" s="10">
        <v>2261.3700000000003</v>
      </c>
      <c r="E72" s="105"/>
      <c r="F72" s="105"/>
      <c r="G72" s="106">
        <f>D72*0.05</f>
        <v>113.06850000000003</v>
      </c>
      <c r="H72" s="106"/>
      <c r="I72" s="107">
        <v>0</v>
      </c>
      <c r="J72" s="108">
        <v>42.741759999999971</v>
      </c>
      <c r="K72" s="105">
        <v>0</v>
      </c>
      <c r="L72" s="105"/>
    </row>
    <row r="73" spans="1:13" x14ac:dyDescent="0.25">
      <c r="A73" s="109" t="s">
        <v>135</v>
      </c>
      <c r="B73" s="69" t="s">
        <v>136</v>
      </c>
      <c r="C73" s="70">
        <v>15</v>
      </c>
      <c r="D73" s="10">
        <v>5170.2299999999996</v>
      </c>
      <c r="E73" s="10">
        <f>D73*2</f>
        <v>10340.459999999999</v>
      </c>
      <c r="F73" s="10">
        <f>G73*24</f>
        <v>6204.2759999999998</v>
      </c>
      <c r="G73" s="11">
        <f>D73*0.05</f>
        <v>258.51150000000001</v>
      </c>
      <c r="H73" s="11"/>
      <c r="I73" s="18">
        <v>492.09</v>
      </c>
      <c r="J73" s="19">
        <v>0</v>
      </c>
      <c r="K73" s="71">
        <v>0</v>
      </c>
      <c r="L73" s="71">
        <v>0</v>
      </c>
    </row>
    <row r="74" spans="1:13" ht="18" x14ac:dyDescent="0.25">
      <c r="A74" s="21" t="s">
        <v>137</v>
      </c>
      <c r="B74" s="65" t="s">
        <v>132</v>
      </c>
      <c r="C74" s="32">
        <v>15</v>
      </c>
      <c r="D74" s="10">
        <v>1790.3025</v>
      </c>
      <c r="E74" s="10"/>
      <c r="F74" s="10">
        <f>G74*24</f>
        <v>2148.3630000000003</v>
      </c>
      <c r="G74" s="11">
        <f>D74*0.05</f>
        <v>89.515125000000012</v>
      </c>
      <c r="H74" s="11"/>
      <c r="I74" s="12">
        <v>0</v>
      </c>
      <c r="J74" s="13">
        <v>86.840079999999986</v>
      </c>
      <c r="K74" s="24">
        <v>0</v>
      </c>
      <c r="L74" s="24"/>
    </row>
    <row r="75" spans="1:13" x14ac:dyDescent="0.25">
      <c r="A75" s="16" t="s">
        <v>138</v>
      </c>
      <c r="B75" s="17" t="s">
        <v>96</v>
      </c>
      <c r="C75" s="32">
        <v>15</v>
      </c>
      <c r="D75" s="10">
        <v>2460.6675</v>
      </c>
      <c r="E75" s="105">
        <f>D75*2</f>
        <v>4921.335</v>
      </c>
      <c r="F75" s="105">
        <f>G75*24</f>
        <v>2952.8010000000004</v>
      </c>
      <c r="G75" s="11">
        <f>D75*0.05</f>
        <v>123.03337500000001</v>
      </c>
      <c r="H75" s="11"/>
      <c r="I75" s="12">
        <v>0</v>
      </c>
      <c r="J75" s="13">
        <v>14.031103999999999</v>
      </c>
      <c r="K75" s="110">
        <v>0</v>
      </c>
      <c r="L75" s="20"/>
    </row>
    <row r="76" spans="1:13" ht="26.25" customHeight="1" x14ac:dyDescent="0.25">
      <c r="A76" s="27" t="s">
        <v>139</v>
      </c>
      <c r="B76" s="8" t="s">
        <v>140</v>
      </c>
      <c r="C76" s="15">
        <v>15</v>
      </c>
      <c r="D76" s="10">
        <v>2904</v>
      </c>
      <c r="E76" s="10">
        <f>D76*2</f>
        <v>5808</v>
      </c>
      <c r="F76" s="10">
        <f>G76*24*5</f>
        <v>17424</v>
      </c>
      <c r="G76" s="11">
        <f>D76*0.05</f>
        <v>145.20000000000002</v>
      </c>
      <c r="H76" s="11"/>
      <c r="I76" s="34">
        <v>49.2</v>
      </c>
      <c r="J76" s="41">
        <v>0</v>
      </c>
      <c r="K76" s="20">
        <v>0</v>
      </c>
      <c r="L76" s="20"/>
    </row>
    <row r="77" spans="1:13" ht="26.25" customHeight="1" x14ac:dyDescent="0.25">
      <c r="A77" s="27" t="s">
        <v>141</v>
      </c>
      <c r="B77" s="8" t="s">
        <v>41</v>
      </c>
      <c r="C77" s="15">
        <v>15</v>
      </c>
      <c r="D77" s="10">
        <v>2691.5099999999998</v>
      </c>
      <c r="E77" s="10">
        <f>D77*2</f>
        <v>5383.0199999999995</v>
      </c>
      <c r="F77" s="10">
        <f>G77*24*5</f>
        <v>16149.06</v>
      </c>
      <c r="G77" s="11">
        <f>D77*0.05</f>
        <v>134.57550000000001</v>
      </c>
      <c r="H77" s="11"/>
      <c r="I77" s="34">
        <v>26.09</v>
      </c>
      <c r="J77" s="41">
        <v>0</v>
      </c>
      <c r="K77" s="20">
        <v>0</v>
      </c>
      <c r="L77" s="20"/>
    </row>
    <row r="78" spans="1:13" s="90" customFormat="1" ht="26.25" customHeight="1" x14ac:dyDescent="0.25">
      <c r="A78" s="7" t="s">
        <v>142</v>
      </c>
      <c r="B78" s="48" t="s">
        <v>36</v>
      </c>
      <c r="C78" s="49">
        <v>15</v>
      </c>
      <c r="D78" s="10">
        <v>2501.5700000000002</v>
      </c>
      <c r="E78" s="10">
        <f>D78*2</f>
        <v>5003.1400000000003</v>
      </c>
      <c r="F78" s="10">
        <f>(G78*24)*9</f>
        <v>27016.956000000006</v>
      </c>
      <c r="G78" s="50">
        <f>D78*0.05</f>
        <v>125.07850000000002</v>
      </c>
      <c r="H78" s="50"/>
      <c r="I78" s="10">
        <v>0</v>
      </c>
      <c r="J78" s="50">
        <v>9.58</v>
      </c>
      <c r="K78" s="10">
        <v>0</v>
      </c>
      <c r="L78" s="10"/>
    </row>
    <row r="79" spans="1:13" s="90" customFormat="1" ht="26.25" customHeight="1" x14ac:dyDescent="0.25">
      <c r="A79" s="47" t="s">
        <v>143</v>
      </c>
      <c r="B79" s="48" t="s">
        <v>36</v>
      </c>
      <c r="C79" s="49">
        <v>15</v>
      </c>
      <c r="D79" s="10">
        <v>2501.5700000000002</v>
      </c>
      <c r="E79" s="10">
        <f>D79*2</f>
        <v>5003.1400000000003</v>
      </c>
      <c r="F79" s="10">
        <f>(G79*24)*9</f>
        <v>27016.956000000006</v>
      </c>
      <c r="G79" s="50">
        <f>D79*0.05</f>
        <v>125.07850000000002</v>
      </c>
      <c r="H79" s="50"/>
      <c r="I79" s="10">
        <v>0</v>
      </c>
      <c r="J79" s="50">
        <v>9.58</v>
      </c>
      <c r="K79" s="10">
        <v>0</v>
      </c>
      <c r="L79" s="10"/>
    </row>
    <row r="80" spans="1:13" s="90" customFormat="1" ht="40.5" customHeight="1" x14ac:dyDescent="0.25">
      <c r="A80" s="14" t="s">
        <v>144</v>
      </c>
      <c r="B80" s="17" t="s">
        <v>28</v>
      </c>
      <c r="C80" s="15">
        <v>15</v>
      </c>
      <c r="D80" s="10">
        <v>2957.13</v>
      </c>
      <c r="E80" s="10">
        <f>D80*2</f>
        <v>5914.26</v>
      </c>
      <c r="F80" s="10">
        <f>G80*24*2</f>
        <v>7097.112000000001</v>
      </c>
      <c r="G80" s="11">
        <f>D80*0.05</f>
        <v>147.85650000000001</v>
      </c>
      <c r="H80" s="11"/>
      <c r="I80" s="34">
        <v>54.99</v>
      </c>
      <c r="J80" s="35">
        <v>0</v>
      </c>
      <c r="K80" s="36">
        <v>0</v>
      </c>
      <c r="L80" s="36"/>
    </row>
    <row r="81" spans="1:14" ht="26.25" customHeight="1" x14ac:dyDescent="0.25">
      <c r="A81" s="59" t="s">
        <v>145</v>
      </c>
      <c r="B81" s="60" t="s">
        <v>146</v>
      </c>
      <c r="C81" s="9">
        <v>15</v>
      </c>
      <c r="D81" s="10">
        <v>3102.45</v>
      </c>
      <c r="E81" s="10">
        <f>D81*2</f>
        <v>6204.9</v>
      </c>
      <c r="F81" s="10">
        <f>G81*24</f>
        <v>3722.94</v>
      </c>
      <c r="G81" s="11">
        <f>D81*0.05</f>
        <v>155.1225</v>
      </c>
      <c r="H81" s="11"/>
      <c r="I81" s="12">
        <v>91.04</v>
      </c>
      <c r="J81" s="13">
        <v>0</v>
      </c>
      <c r="K81" s="12">
        <v>0</v>
      </c>
      <c r="L81" s="12"/>
    </row>
    <row r="82" spans="1:14" x14ac:dyDescent="0.25">
      <c r="A82" s="44" t="s">
        <v>147</v>
      </c>
      <c r="B82" s="45" t="s">
        <v>130</v>
      </c>
      <c r="C82" s="46">
        <v>14</v>
      </c>
      <c r="D82" s="10">
        <f>2243.95/15*14</f>
        <v>2094.3533333333335</v>
      </c>
      <c r="E82" s="10">
        <f>D82*2</f>
        <v>4188.7066666666669</v>
      </c>
      <c r="F82" s="10">
        <f>G82*24</f>
        <v>2513.2240000000002</v>
      </c>
      <c r="G82" s="11">
        <f>D82*0.05</f>
        <v>104.71766666666667</v>
      </c>
      <c r="H82" s="11"/>
      <c r="I82" s="12"/>
      <c r="J82" s="13">
        <v>43.85</v>
      </c>
      <c r="K82" s="40">
        <v>0</v>
      </c>
      <c r="L82" s="40"/>
    </row>
    <row r="83" spans="1:14" ht="18" x14ac:dyDescent="0.25">
      <c r="A83" s="111" t="s">
        <v>148</v>
      </c>
      <c r="B83" s="112" t="s">
        <v>149</v>
      </c>
      <c r="C83" s="32">
        <v>15</v>
      </c>
      <c r="D83" s="10">
        <v>1570.48</v>
      </c>
      <c r="E83" s="10">
        <f>D83*2</f>
        <v>3140.96</v>
      </c>
      <c r="F83" s="10">
        <f>G83*24</f>
        <v>1884.576</v>
      </c>
      <c r="G83" s="11">
        <f>D83*0.05</f>
        <v>78.524000000000001</v>
      </c>
      <c r="H83" s="11"/>
      <c r="I83" s="62">
        <v>0</v>
      </c>
      <c r="J83" s="63">
        <v>112.91</v>
      </c>
      <c r="K83" s="62">
        <v>0</v>
      </c>
      <c r="L83" s="62"/>
      <c r="M83" s="43"/>
    </row>
    <row r="84" spans="1:14" ht="27" x14ac:dyDescent="0.25">
      <c r="A84" s="84" t="s">
        <v>150</v>
      </c>
      <c r="B84" s="52" t="s">
        <v>151</v>
      </c>
      <c r="C84" s="72">
        <v>15</v>
      </c>
      <c r="D84" s="10">
        <v>3102.45</v>
      </c>
      <c r="E84" s="10"/>
      <c r="F84" s="10"/>
      <c r="G84" s="11">
        <f>D84*0.05</f>
        <v>155.1225</v>
      </c>
      <c r="H84" s="11"/>
      <c r="I84" s="18">
        <v>91.04</v>
      </c>
      <c r="J84" s="19">
        <v>0</v>
      </c>
      <c r="K84" s="71">
        <v>0</v>
      </c>
      <c r="L84" s="71"/>
    </row>
    <row r="85" spans="1:14" ht="18" x14ac:dyDescent="0.25">
      <c r="A85" s="27" t="s">
        <v>152</v>
      </c>
      <c r="B85" s="28" t="s">
        <v>153</v>
      </c>
      <c r="C85" s="29">
        <v>15</v>
      </c>
      <c r="D85" s="10">
        <v>2565.66</v>
      </c>
      <c r="E85" s="10"/>
      <c r="F85" s="10"/>
      <c r="G85" s="11">
        <f>D85*0.05</f>
        <v>128.28299999999999</v>
      </c>
      <c r="H85" s="11"/>
      <c r="I85" s="12"/>
      <c r="J85" s="13">
        <v>2.61</v>
      </c>
      <c r="K85" s="18">
        <v>0</v>
      </c>
      <c r="L85" s="18"/>
    </row>
    <row r="86" spans="1:14" x14ac:dyDescent="0.25">
      <c r="A86" s="56" t="s">
        <v>154</v>
      </c>
      <c r="B86" s="48" t="s">
        <v>36</v>
      </c>
      <c r="C86" s="49">
        <v>15</v>
      </c>
      <c r="D86" s="10">
        <v>2501.5700000000002</v>
      </c>
      <c r="E86" s="10">
        <f>D86*2</f>
        <v>5003.1400000000003</v>
      </c>
      <c r="F86" s="10">
        <f>(G86*24)*9</f>
        <v>27016.956000000006</v>
      </c>
      <c r="G86" s="50">
        <f>D86*0.05</f>
        <v>125.07850000000002</v>
      </c>
      <c r="H86" s="50"/>
      <c r="I86" s="10">
        <v>0</v>
      </c>
      <c r="J86" s="50">
        <v>9.58</v>
      </c>
      <c r="K86" s="10">
        <v>0</v>
      </c>
      <c r="L86" s="10"/>
    </row>
    <row r="87" spans="1:14" x14ac:dyDescent="0.25">
      <c r="A87" s="47" t="s">
        <v>155</v>
      </c>
      <c r="B87" s="48" t="s">
        <v>36</v>
      </c>
      <c r="C87" s="49">
        <v>15</v>
      </c>
      <c r="D87" s="10">
        <v>2501.5700000000002</v>
      </c>
      <c r="E87" s="10">
        <f>D87*2</f>
        <v>5003.1400000000003</v>
      </c>
      <c r="F87" s="10">
        <f>(G87*24)*9</f>
        <v>27016.956000000006</v>
      </c>
      <c r="G87" s="50">
        <f>D87*0.05</f>
        <v>125.07850000000002</v>
      </c>
      <c r="H87" s="50"/>
      <c r="I87" s="10">
        <v>0</v>
      </c>
      <c r="J87" s="50">
        <v>9.58</v>
      </c>
      <c r="K87" s="10">
        <v>0</v>
      </c>
      <c r="L87" s="10"/>
    </row>
    <row r="88" spans="1:14" s="54" customFormat="1" x14ac:dyDescent="0.25">
      <c r="A88" s="89" t="s">
        <v>156</v>
      </c>
      <c r="B88" s="17" t="s">
        <v>88</v>
      </c>
      <c r="C88" s="15">
        <v>15</v>
      </c>
      <c r="D88" s="10">
        <v>3169.08</v>
      </c>
      <c r="E88" s="10">
        <f>D88*2</f>
        <v>6338.16</v>
      </c>
      <c r="F88" s="10">
        <f>G88*24*2</f>
        <v>7605.7920000000004</v>
      </c>
      <c r="G88" s="11">
        <f>D88*0.05</f>
        <v>158.45400000000001</v>
      </c>
      <c r="H88" s="11"/>
      <c r="I88" s="36">
        <v>98.294175999999993</v>
      </c>
      <c r="J88" s="35">
        <v>0</v>
      </c>
      <c r="K88" s="36">
        <v>0</v>
      </c>
      <c r="L88" s="36"/>
      <c r="M88"/>
      <c r="N88"/>
    </row>
    <row r="89" spans="1:14" s="58" customFormat="1" ht="36" x14ac:dyDescent="0.25">
      <c r="A89" s="51" t="s">
        <v>157</v>
      </c>
      <c r="B89" s="52" t="s">
        <v>158</v>
      </c>
      <c r="C89" s="53">
        <v>15</v>
      </c>
      <c r="D89" s="10">
        <v>2261.37</v>
      </c>
      <c r="E89" s="10"/>
      <c r="F89" s="10"/>
      <c r="G89" s="11">
        <f>D89*0.05</f>
        <v>113.0685</v>
      </c>
      <c r="H89" s="11"/>
      <c r="I89" s="12">
        <v>0</v>
      </c>
      <c r="J89" s="13">
        <v>42.74</v>
      </c>
      <c r="K89" s="40">
        <v>0</v>
      </c>
      <c r="L89" s="40"/>
      <c r="M89"/>
      <c r="N89"/>
    </row>
    <row r="90" spans="1:14" ht="18" x14ac:dyDescent="0.25">
      <c r="A90" s="68" t="s">
        <v>159</v>
      </c>
      <c r="B90" s="96" t="s">
        <v>160</v>
      </c>
      <c r="C90" s="97">
        <v>15</v>
      </c>
      <c r="D90" s="10">
        <v>2261.67</v>
      </c>
      <c r="E90" s="10"/>
      <c r="F90" s="10"/>
      <c r="G90" s="11">
        <f>D90*0.05</f>
        <v>113.08350000000002</v>
      </c>
      <c r="H90" s="11"/>
      <c r="I90" s="12">
        <v>0</v>
      </c>
      <c r="J90" s="13">
        <v>42.74</v>
      </c>
      <c r="K90" s="95">
        <v>0</v>
      </c>
      <c r="L90" s="95"/>
    </row>
    <row r="91" spans="1:14" x14ac:dyDescent="0.25">
      <c r="A91" s="109" t="s">
        <v>161</v>
      </c>
      <c r="B91" s="69" t="s">
        <v>162</v>
      </c>
      <c r="C91" s="46">
        <v>15</v>
      </c>
      <c r="D91" s="10">
        <v>3102.45</v>
      </c>
      <c r="E91" s="10"/>
      <c r="F91" s="10"/>
      <c r="G91" s="11">
        <f>D91*0.05</f>
        <v>155.1225</v>
      </c>
      <c r="H91" s="11"/>
      <c r="I91" s="82">
        <v>91.04</v>
      </c>
      <c r="J91" s="83">
        <v>0</v>
      </c>
      <c r="K91" s="82">
        <v>0</v>
      </c>
      <c r="L91" s="82"/>
    </row>
    <row r="92" spans="1:14" ht="9" customHeight="1" x14ac:dyDescent="0.25">
      <c r="A92" s="7" t="s">
        <v>163</v>
      </c>
      <c r="B92" s="8" t="s">
        <v>164</v>
      </c>
      <c r="C92" s="9">
        <v>14</v>
      </c>
      <c r="D92" s="10">
        <f>3102.45/15*C92</f>
        <v>2895.62</v>
      </c>
      <c r="E92" s="10"/>
      <c r="F92" s="10"/>
      <c r="G92" s="11">
        <f>D92*0.05</f>
        <v>144.78100000000001</v>
      </c>
      <c r="H92" s="11"/>
      <c r="I92" s="12">
        <v>91.044832000000014</v>
      </c>
      <c r="J92" s="13">
        <v>0</v>
      </c>
      <c r="K92" s="12">
        <v>0</v>
      </c>
      <c r="L92" s="12"/>
    </row>
    <row r="93" spans="1:14" ht="9" customHeight="1" x14ac:dyDescent="0.25">
      <c r="A93" s="47" t="s">
        <v>165</v>
      </c>
      <c r="B93" s="48" t="s">
        <v>36</v>
      </c>
      <c r="C93" s="49">
        <v>15</v>
      </c>
      <c r="D93" s="10">
        <v>2501.5700000000002</v>
      </c>
      <c r="E93" s="10">
        <f>D93*2</f>
        <v>5003.1400000000003</v>
      </c>
      <c r="F93" s="10">
        <f>(G93*24)*9</f>
        <v>27016.956000000006</v>
      </c>
      <c r="G93" s="50">
        <f>D93*0.05</f>
        <v>125.07850000000002</v>
      </c>
      <c r="H93" s="50"/>
      <c r="I93" s="10">
        <v>0</v>
      </c>
      <c r="J93" s="50">
        <v>9.58</v>
      </c>
      <c r="K93" s="10">
        <v>0</v>
      </c>
      <c r="L93" s="10"/>
    </row>
  </sheetData>
  <pageMargins left="0.7" right="0.7" top="0.75" bottom="0.75" header="0.3" footer="0.3"/>
  <pageSetup paperSize="5" scale="79" orientation="landscape" r:id="rId1"/>
  <headerFooter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ABR</vt:lpstr>
      <vt:lpstr>'1 ABR'!Área_de_impresión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2019-08-07T03:36:31Z</dcterms:created>
  <dcterms:modified xsi:type="dcterms:W3CDTF">2019-08-07T03:37:09Z</dcterms:modified>
</cp:coreProperties>
</file>